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\Desktop\VO - Mestá &amp; Školy\MsKS Humenné\"/>
    </mc:Choice>
  </mc:AlternateContent>
  <xr:revisionPtr revIDLastSave="0" documentId="13_ncr:1_{A880ADAF-DFB4-4B21-ACAD-39552766450D}" xr6:coauthVersionLast="47" xr6:coauthVersionMax="47" xr10:uidLastSave="{00000000-0000-0000-0000-000000000000}"/>
  <bookViews>
    <workbookView xWindow="-120" yWindow="-120" windowWidth="29040" windowHeight="15840" xr2:uid="{210EE0B5-1C3D-4D1F-8E4B-BE38AACAA327}"/>
  </bookViews>
  <sheets>
    <sheet name="Rekapitulácia" sheetId="1" r:id="rId1"/>
    <sheet name="Krycí list stavby" sheetId="2" r:id="rId2"/>
    <sheet name="Kryci_list 6404" sheetId="3" r:id="rId3"/>
    <sheet name="Rekap 6404" sheetId="4" r:id="rId4"/>
    <sheet name="SO 6404" sheetId="5" r:id="rId5"/>
    <sheet name="Kryci_list 6407" sheetId="6" r:id="rId6"/>
    <sheet name="Rekap 6407" sheetId="7" r:id="rId7"/>
    <sheet name="SO 6407" sheetId="8" r:id="rId8"/>
    <sheet name="Kryci_list 6410" sheetId="9" r:id="rId9"/>
    <sheet name="Rekap 6410" sheetId="10" r:id="rId10"/>
    <sheet name="SO 6410" sheetId="11" r:id="rId11"/>
  </sheets>
  <definedNames>
    <definedName name="_xlnm.Print_Titles" localSheetId="3">'Rekap 6404'!$9:$9</definedName>
    <definedName name="_xlnm.Print_Titles" localSheetId="6">'Rekap 6407'!$9:$9</definedName>
    <definedName name="_xlnm.Print_Titles" localSheetId="9">'Rekap 6410'!$9:$9</definedName>
    <definedName name="_xlnm.Print_Titles" localSheetId="4">'SO 6404'!$8:$8</definedName>
    <definedName name="_xlnm.Print_Titles" localSheetId="7">'SO 6407'!$8:$8</definedName>
    <definedName name="_xlnm.Print_Titles" localSheetId="10">'SO 6410'!$8:$8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Z83" i="11"/>
  <c r="K79" i="11"/>
  <c r="J79" i="11"/>
  <c r="V79" i="11"/>
  <c r="V80" i="11" s="1"/>
  <c r="F16" i="10" s="1"/>
  <c r="S79" i="11"/>
  <c r="M79" i="11"/>
  <c r="L79" i="11"/>
  <c r="K78" i="11"/>
  <c r="J78" i="11"/>
  <c r="S78" i="11"/>
  <c r="M78" i="11"/>
  <c r="L78" i="11"/>
  <c r="K77" i="11"/>
  <c r="J77" i="11"/>
  <c r="S77" i="11"/>
  <c r="M77" i="11"/>
  <c r="L77" i="11"/>
  <c r="K76" i="11"/>
  <c r="J76" i="11"/>
  <c r="S76" i="11"/>
  <c r="M76" i="11"/>
  <c r="L76" i="11"/>
  <c r="K75" i="11"/>
  <c r="J75" i="11"/>
  <c r="S75" i="11"/>
  <c r="M75" i="11"/>
  <c r="L75" i="11"/>
  <c r="K74" i="11"/>
  <c r="J74" i="11"/>
  <c r="S74" i="11"/>
  <c r="M74" i="11"/>
  <c r="L74" i="11"/>
  <c r="K73" i="11"/>
  <c r="J73" i="11"/>
  <c r="S73" i="11"/>
  <c r="M73" i="11"/>
  <c r="L73" i="11"/>
  <c r="K72" i="11"/>
  <c r="J72" i="11"/>
  <c r="S72" i="11"/>
  <c r="M72" i="11"/>
  <c r="L72" i="11"/>
  <c r="K71" i="11"/>
  <c r="J71" i="11"/>
  <c r="S71" i="11"/>
  <c r="M71" i="11"/>
  <c r="L71" i="11"/>
  <c r="K70" i="11"/>
  <c r="J70" i="11"/>
  <c r="S70" i="11"/>
  <c r="M70" i="11"/>
  <c r="L70" i="11"/>
  <c r="K69" i="11"/>
  <c r="J69" i="11"/>
  <c r="S69" i="11"/>
  <c r="M69" i="11"/>
  <c r="L69" i="11"/>
  <c r="K68" i="11"/>
  <c r="J68" i="11"/>
  <c r="S68" i="11"/>
  <c r="M68" i="11"/>
  <c r="L68" i="11"/>
  <c r="K67" i="11"/>
  <c r="J67" i="11"/>
  <c r="S67" i="11"/>
  <c r="M67" i="11"/>
  <c r="L67" i="11"/>
  <c r="K66" i="11"/>
  <c r="J66" i="11"/>
  <c r="S66" i="11"/>
  <c r="M66" i="11"/>
  <c r="L66" i="11"/>
  <c r="K65" i="11"/>
  <c r="J65" i="11"/>
  <c r="S65" i="11"/>
  <c r="M65" i="11"/>
  <c r="L65" i="11"/>
  <c r="K64" i="11"/>
  <c r="J64" i="11"/>
  <c r="S64" i="11"/>
  <c r="M64" i="11"/>
  <c r="L64" i="11"/>
  <c r="K63" i="11"/>
  <c r="J63" i="11"/>
  <c r="S63" i="11"/>
  <c r="M63" i="11"/>
  <c r="L63" i="11"/>
  <c r="K62" i="11"/>
  <c r="J62" i="11"/>
  <c r="S62" i="11"/>
  <c r="M62" i="11"/>
  <c r="L62" i="11"/>
  <c r="K61" i="11"/>
  <c r="J61" i="11"/>
  <c r="S61" i="11"/>
  <c r="M61" i="11"/>
  <c r="L61" i="11"/>
  <c r="K60" i="11"/>
  <c r="J60" i="11"/>
  <c r="S60" i="11"/>
  <c r="M60" i="11"/>
  <c r="L60" i="11"/>
  <c r="K59" i="11"/>
  <c r="J59" i="11"/>
  <c r="S59" i="11"/>
  <c r="M59" i="11"/>
  <c r="L59" i="11"/>
  <c r="K58" i="11"/>
  <c r="J58" i="11"/>
  <c r="S58" i="11"/>
  <c r="M58" i="11"/>
  <c r="L58" i="11"/>
  <c r="K57" i="11"/>
  <c r="J57" i="11"/>
  <c r="S57" i="11"/>
  <c r="M57" i="11"/>
  <c r="L57" i="11"/>
  <c r="K56" i="11"/>
  <c r="J56" i="11"/>
  <c r="S56" i="11"/>
  <c r="M56" i="11"/>
  <c r="L56" i="11"/>
  <c r="K55" i="11"/>
  <c r="J55" i="11"/>
  <c r="S55" i="11"/>
  <c r="M55" i="11"/>
  <c r="L55" i="11"/>
  <c r="K54" i="11"/>
  <c r="J54" i="11"/>
  <c r="S54" i="11"/>
  <c r="M54" i="11"/>
  <c r="L54" i="11"/>
  <c r="K53" i="11"/>
  <c r="J53" i="11"/>
  <c r="S53" i="11"/>
  <c r="M53" i="11"/>
  <c r="L53" i="11"/>
  <c r="K52" i="11"/>
  <c r="J52" i="11"/>
  <c r="S52" i="11"/>
  <c r="M52" i="11"/>
  <c r="L52" i="11"/>
  <c r="K51" i="11"/>
  <c r="J51" i="11"/>
  <c r="S51" i="11"/>
  <c r="M51" i="11"/>
  <c r="L51" i="11"/>
  <c r="K50" i="11"/>
  <c r="J50" i="11"/>
  <c r="S50" i="11"/>
  <c r="M50" i="11"/>
  <c r="L50" i="11"/>
  <c r="K49" i="11"/>
  <c r="J49" i="11"/>
  <c r="S49" i="11"/>
  <c r="M49" i="11"/>
  <c r="L49" i="11"/>
  <c r="K48" i="11"/>
  <c r="J48" i="11"/>
  <c r="S48" i="11"/>
  <c r="M48" i="11"/>
  <c r="L48" i="11"/>
  <c r="K47" i="11"/>
  <c r="J47" i="11"/>
  <c r="S47" i="11"/>
  <c r="M47" i="11"/>
  <c r="L47" i="11"/>
  <c r="K46" i="11"/>
  <c r="J46" i="11"/>
  <c r="S46" i="11"/>
  <c r="M46" i="11"/>
  <c r="L46" i="11"/>
  <c r="K45" i="11"/>
  <c r="J45" i="11"/>
  <c r="S45" i="11"/>
  <c r="M45" i="11"/>
  <c r="L45" i="11"/>
  <c r="K44" i="11"/>
  <c r="J44" i="11"/>
  <c r="S44" i="11"/>
  <c r="M44" i="11"/>
  <c r="L44" i="11"/>
  <c r="K43" i="11"/>
  <c r="J43" i="11"/>
  <c r="S43" i="11"/>
  <c r="M43" i="11"/>
  <c r="L43" i="11"/>
  <c r="K42" i="11"/>
  <c r="J42" i="11"/>
  <c r="S42" i="11"/>
  <c r="M42" i="11"/>
  <c r="L42" i="11"/>
  <c r="K41" i="11"/>
  <c r="J41" i="11"/>
  <c r="S41" i="11"/>
  <c r="M41" i="11"/>
  <c r="L41" i="11"/>
  <c r="K40" i="11"/>
  <c r="J40" i="11"/>
  <c r="S40" i="11"/>
  <c r="M40" i="11"/>
  <c r="L40" i="11"/>
  <c r="K39" i="11"/>
  <c r="J39" i="11"/>
  <c r="S39" i="11"/>
  <c r="M39" i="11"/>
  <c r="L39" i="11"/>
  <c r="K38" i="11"/>
  <c r="J38" i="11"/>
  <c r="S38" i="11"/>
  <c r="M38" i="11"/>
  <c r="L38" i="11"/>
  <c r="K37" i="11"/>
  <c r="J37" i="11"/>
  <c r="S37" i="11"/>
  <c r="M37" i="11"/>
  <c r="L37" i="11"/>
  <c r="K36" i="11"/>
  <c r="J36" i="11"/>
  <c r="S36" i="11"/>
  <c r="M36" i="11"/>
  <c r="L36" i="11"/>
  <c r="K35" i="11"/>
  <c r="J35" i="11"/>
  <c r="S35" i="11"/>
  <c r="M35" i="11"/>
  <c r="L35" i="11"/>
  <c r="K34" i="11"/>
  <c r="J34" i="11"/>
  <c r="S34" i="11"/>
  <c r="M34" i="11"/>
  <c r="L34" i="11"/>
  <c r="K33" i="11"/>
  <c r="J33" i="11"/>
  <c r="S33" i="11"/>
  <c r="M33" i="11"/>
  <c r="L33" i="11"/>
  <c r="K32" i="11"/>
  <c r="J32" i="11"/>
  <c r="S32" i="11"/>
  <c r="M32" i="11"/>
  <c r="L32" i="11"/>
  <c r="K31" i="11"/>
  <c r="J31" i="11"/>
  <c r="S31" i="11"/>
  <c r="M31" i="11"/>
  <c r="L31" i="11"/>
  <c r="K30" i="11"/>
  <c r="J30" i="11"/>
  <c r="S30" i="11"/>
  <c r="M30" i="11"/>
  <c r="L30" i="11"/>
  <c r="K29" i="11"/>
  <c r="J29" i="11"/>
  <c r="S29" i="11"/>
  <c r="S80" i="11" s="1"/>
  <c r="E16" i="10" s="1"/>
  <c r="M29" i="11"/>
  <c r="L29" i="11"/>
  <c r="F15" i="10"/>
  <c r="S26" i="11"/>
  <c r="E15" i="10" s="1"/>
  <c r="V26" i="11"/>
  <c r="K25" i="11"/>
  <c r="J25" i="11"/>
  <c r="S25" i="11"/>
  <c r="M25" i="11"/>
  <c r="L25" i="11"/>
  <c r="K24" i="11"/>
  <c r="J24" i="11"/>
  <c r="S24" i="11"/>
  <c r="M24" i="11"/>
  <c r="L24" i="11"/>
  <c r="K23" i="11"/>
  <c r="J23" i="11"/>
  <c r="S23" i="11"/>
  <c r="M23" i="11"/>
  <c r="L23" i="11"/>
  <c r="K22" i="11"/>
  <c r="J22" i="11"/>
  <c r="S22" i="11"/>
  <c r="M22" i="11"/>
  <c r="L22" i="11"/>
  <c r="K21" i="11"/>
  <c r="J21" i="11"/>
  <c r="S21" i="11"/>
  <c r="M21" i="11"/>
  <c r="L21" i="11"/>
  <c r="K20" i="11"/>
  <c r="J20" i="11"/>
  <c r="S20" i="11"/>
  <c r="M20" i="11"/>
  <c r="L20" i="11"/>
  <c r="M14" i="11"/>
  <c r="K13" i="11"/>
  <c r="J13" i="11"/>
  <c r="V13" i="11"/>
  <c r="S13" i="11"/>
  <c r="M13" i="11"/>
  <c r="L13" i="11"/>
  <c r="K12" i="11"/>
  <c r="J12" i="11"/>
  <c r="V12" i="11"/>
  <c r="S12" i="11"/>
  <c r="M12" i="11"/>
  <c r="L12" i="11"/>
  <c r="K11" i="11"/>
  <c r="K83" i="11" s="1"/>
  <c r="J11" i="11"/>
  <c r="V11" i="11"/>
  <c r="S11" i="11"/>
  <c r="M11" i="11"/>
  <c r="L11" i="11"/>
  <c r="K8" i="1"/>
  <c r="Z71" i="8"/>
  <c r="K67" i="8"/>
  <c r="J67" i="8"/>
  <c r="S67" i="8"/>
  <c r="M67" i="8"/>
  <c r="L67" i="8"/>
  <c r="K66" i="8"/>
  <c r="J66" i="8"/>
  <c r="S66" i="8"/>
  <c r="M66" i="8"/>
  <c r="L66" i="8"/>
  <c r="K65" i="8"/>
  <c r="J65" i="8"/>
  <c r="S65" i="8"/>
  <c r="M65" i="8"/>
  <c r="L65" i="8"/>
  <c r="K64" i="8"/>
  <c r="J64" i="8"/>
  <c r="S64" i="8"/>
  <c r="M64" i="8"/>
  <c r="L64" i="8"/>
  <c r="K63" i="8"/>
  <c r="J63" i="8"/>
  <c r="S63" i="8"/>
  <c r="M63" i="8"/>
  <c r="L63" i="8"/>
  <c r="K62" i="8"/>
  <c r="J62" i="8"/>
  <c r="S62" i="8"/>
  <c r="M62" i="8"/>
  <c r="L62" i="8"/>
  <c r="K61" i="8"/>
  <c r="J61" i="8"/>
  <c r="S61" i="8"/>
  <c r="M61" i="8"/>
  <c r="L61" i="8"/>
  <c r="K60" i="8"/>
  <c r="J60" i="8"/>
  <c r="S60" i="8"/>
  <c r="M60" i="8"/>
  <c r="L60" i="8"/>
  <c r="K59" i="8"/>
  <c r="J59" i="8"/>
  <c r="S59" i="8"/>
  <c r="M59" i="8"/>
  <c r="L59" i="8"/>
  <c r="K58" i="8"/>
  <c r="J58" i="8"/>
  <c r="S58" i="8"/>
  <c r="M58" i="8"/>
  <c r="L58" i="8"/>
  <c r="K57" i="8"/>
  <c r="J57" i="8"/>
  <c r="S57" i="8"/>
  <c r="M57" i="8"/>
  <c r="L57" i="8"/>
  <c r="K56" i="8"/>
  <c r="J56" i="8"/>
  <c r="S56" i="8"/>
  <c r="M56" i="8"/>
  <c r="L56" i="8"/>
  <c r="K55" i="8"/>
  <c r="J55" i="8"/>
  <c r="S55" i="8"/>
  <c r="M55" i="8"/>
  <c r="L55" i="8"/>
  <c r="K54" i="8"/>
  <c r="J54" i="8"/>
  <c r="S54" i="8"/>
  <c r="M54" i="8"/>
  <c r="L54" i="8"/>
  <c r="K53" i="8"/>
  <c r="J53" i="8"/>
  <c r="S53" i="8"/>
  <c r="M53" i="8"/>
  <c r="L53" i="8"/>
  <c r="K52" i="8"/>
  <c r="J52" i="8"/>
  <c r="S52" i="8"/>
  <c r="M52" i="8"/>
  <c r="L52" i="8"/>
  <c r="K51" i="8"/>
  <c r="J51" i="8"/>
  <c r="S51" i="8"/>
  <c r="M51" i="8"/>
  <c r="L51" i="8"/>
  <c r="K50" i="8"/>
  <c r="J50" i="8"/>
  <c r="S50" i="8"/>
  <c r="M50" i="8"/>
  <c r="L50" i="8"/>
  <c r="K49" i="8"/>
  <c r="J49" i="8"/>
  <c r="S49" i="8"/>
  <c r="M49" i="8"/>
  <c r="L49" i="8"/>
  <c r="K48" i="8"/>
  <c r="J48" i="8"/>
  <c r="S48" i="8"/>
  <c r="M48" i="8"/>
  <c r="L48" i="8"/>
  <c r="K47" i="8"/>
  <c r="J47" i="8"/>
  <c r="S47" i="8"/>
  <c r="M47" i="8"/>
  <c r="L47" i="8"/>
  <c r="K46" i="8"/>
  <c r="J46" i="8"/>
  <c r="S46" i="8"/>
  <c r="M46" i="8"/>
  <c r="L46" i="8"/>
  <c r="K45" i="8"/>
  <c r="J45" i="8"/>
  <c r="S45" i="8"/>
  <c r="M45" i="8"/>
  <c r="L45" i="8"/>
  <c r="K44" i="8"/>
  <c r="J44" i="8"/>
  <c r="S44" i="8"/>
  <c r="M44" i="8"/>
  <c r="L44" i="8"/>
  <c r="K43" i="8"/>
  <c r="J43" i="8"/>
  <c r="S43" i="8"/>
  <c r="M43" i="8"/>
  <c r="L43" i="8"/>
  <c r="K42" i="8"/>
  <c r="J42" i="8"/>
  <c r="S42" i="8"/>
  <c r="M42" i="8"/>
  <c r="L42" i="8"/>
  <c r="K41" i="8"/>
  <c r="J41" i="8"/>
  <c r="S41" i="8"/>
  <c r="M41" i="8"/>
  <c r="L41" i="8"/>
  <c r="K40" i="8"/>
  <c r="J40" i="8"/>
  <c r="S40" i="8"/>
  <c r="M40" i="8"/>
  <c r="L40" i="8"/>
  <c r="K39" i="8"/>
  <c r="J39" i="8"/>
  <c r="S39" i="8"/>
  <c r="M39" i="8"/>
  <c r="L39" i="8"/>
  <c r="K38" i="8"/>
  <c r="J38" i="8"/>
  <c r="S38" i="8"/>
  <c r="M38" i="8"/>
  <c r="L38" i="8"/>
  <c r="K37" i="8"/>
  <c r="J37" i="8"/>
  <c r="S37" i="8"/>
  <c r="M37" i="8"/>
  <c r="L37" i="8"/>
  <c r="K36" i="8"/>
  <c r="J36" i="8"/>
  <c r="S36" i="8"/>
  <c r="M36" i="8"/>
  <c r="L36" i="8"/>
  <c r="K35" i="8"/>
  <c r="J35" i="8"/>
  <c r="S35" i="8"/>
  <c r="M35" i="8"/>
  <c r="L35" i="8"/>
  <c r="K34" i="8"/>
  <c r="J34" i="8"/>
  <c r="S34" i="8"/>
  <c r="M34" i="8"/>
  <c r="L34" i="8"/>
  <c r="K33" i="8"/>
  <c r="J33" i="8"/>
  <c r="S33" i="8"/>
  <c r="M33" i="8"/>
  <c r="L33" i="8"/>
  <c r="K32" i="8"/>
  <c r="J32" i="8"/>
  <c r="S32" i="8"/>
  <c r="M32" i="8"/>
  <c r="L32" i="8"/>
  <c r="K31" i="8"/>
  <c r="J31" i="8"/>
  <c r="S31" i="8"/>
  <c r="M31" i="8"/>
  <c r="L31" i="8"/>
  <c r="K30" i="8"/>
  <c r="J30" i="8"/>
  <c r="S30" i="8"/>
  <c r="M30" i="8"/>
  <c r="L30" i="8"/>
  <c r="K29" i="8"/>
  <c r="J29" i="8"/>
  <c r="S29" i="8"/>
  <c r="M29" i="8"/>
  <c r="L29" i="8"/>
  <c r="K28" i="8"/>
  <c r="J28" i="8"/>
  <c r="V28" i="8"/>
  <c r="V68" i="8" s="1"/>
  <c r="F16" i="7" s="1"/>
  <c r="S28" i="8"/>
  <c r="M28" i="8"/>
  <c r="L28" i="8"/>
  <c r="K27" i="8"/>
  <c r="J27" i="8"/>
  <c r="S27" i="8"/>
  <c r="S68" i="8" s="1"/>
  <c r="E16" i="7" s="1"/>
  <c r="M27" i="8"/>
  <c r="M68" i="8" s="1"/>
  <c r="L27" i="8"/>
  <c r="F15" i="7"/>
  <c r="S24" i="8"/>
  <c r="E15" i="7" s="1"/>
  <c r="V24" i="8"/>
  <c r="V70" i="8" s="1"/>
  <c r="F17" i="7" s="1"/>
  <c r="K23" i="8"/>
  <c r="J23" i="8"/>
  <c r="S23" i="8"/>
  <c r="M23" i="8"/>
  <c r="L23" i="8"/>
  <c r="K22" i="8"/>
  <c r="J22" i="8"/>
  <c r="S22" i="8"/>
  <c r="M22" i="8"/>
  <c r="L22" i="8"/>
  <c r="K21" i="8"/>
  <c r="J21" i="8"/>
  <c r="S21" i="8"/>
  <c r="M21" i="8"/>
  <c r="L21" i="8"/>
  <c r="K14" i="8"/>
  <c r="J14" i="8"/>
  <c r="V14" i="8"/>
  <c r="S14" i="8"/>
  <c r="M14" i="8"/>
  <c r="L14" i="8"/>
  <c r="K13" i="8"/>
  <c r="K71" i="8" s="1"/>
  <c r="J13" i="8"/>
  <c r="V13" i="8"/>
  <c r="S13" i="8"/>
  <c r="M13" i="8"/>
  <c r="L13" i="8"/>
  <c r="K12" i="8"/>
  <c r="J12" i="8"/>
  <c r="V12" i="8"/>
  <c r="S12" i="8"/>
  <c r="M12" i="8"/>
  <c r="L12" i="8"/>
  <c r="K11" i="8"/>
  <c r="J11" i="8"/>
  <c r="V11" i="8"/>
  <c r="S11" i="8"/>
  <c r="M11" i="8"/>
  <c r="L11" i="8"/>
  <c r="K7" i="1"/>
  <c r="Z102" i="5"/>
  <c r="F22" i="4"/>
  <c r="V99" i="5"/>
  <c r="K98" i="5"/>
  <c r="J98" i="5"/>
  <c r="S98" i="5"/>
  <c r="S99" i="5" s="1"/>
  <c r="E22" i="4" s="1"/>
  <c r="M98" i="5"/>
  <c r="M99" i="5" s="1"/>
  <c r="L98" i="5"/>
  <c r="V95" i="5"/>
  <c r="F21" i="4" s="1"/>
  <c r="K94" i="5"/>
  <c r="J94" i="5"/>
  <c r="S94" i="5"/>
  <c r="M94" i="5"/>
  <c r="L94" i="5"/>
  <c r="K93" i="5"/>
  <c r="J93" i="5"/>
  <c r="S93" i="5"/>
  <c r="M93" i="5"/>
  <c r="M95" i="5" s="1"/>
  <c r="L93" i="5"/>
  <c r="K92" i="5"/>
  <c r="J92" i="5"/>
  <c r="S92" i="5"/>
  <c r="S95" i="5" s="1"/>
  <c r="E21" i="4" s="1"/>
  <c r="M92" i="5"/>
  <c r="L92" i="5"/>
  <c r="F20" i="4"/>
  <c r="V89" i="5"/>
  <c r="K88" i="5"/>
  <c r="J88" i="5"/>
  <c r="S88" i="5"/>
  <c r="M88" i="5"/>
  <c r="L88" i="5"/>
  <c r="K87" i="5"/>
  <c r="J87" i="5"/>
  <c r="S87" i="5"/>
  <c r="S89" i="5" s="1"/>
  <c r="E20" i="4" s="1"/>
  <c r="M87" i="5"/>
  <c r="L87" i="5"/>
  <c r="K86" i="5"/>
  <c r="J86" i="5"/>
  <c r="S86" i="5"/>
  <c r="M86" i="5"/>
  <c r="L86" i="5"/>
  <c r="V83" i="5"/>
  <c r="F19" i="4" s="1"/>
  <c r="K82" i="5"/>
  <c r="J82" i="5"/>
  <c r="S82" i="5"/>
  <c r="M82" i="5"/>
  <c r="L82" i="5"/>
  <c r="K81" i="5"/>
  <c r="J81" i="5"/>
  <c r="S81" i="5"/>
  <c r="M81" i="5"/>
  <c r="L81" i="5"/>
  <c r="K80" i="5"/>
  <c r="J80" i="5"/>
  <c r="S80" i="5"/>
  <c r="M80" i="5"/>
  <c r="L80" i="5"/>
  <c r="K79" i="5"/>
  <c r="J79" i="5"/>
  <c r="S79" i="5"/>
  <c r="M79" i="5"/>
  <c r="L79" i="5"/>
  <c r="K78" i="5"/>
  <c r="J78" i="5"/>
  <c r="S78" i="5"/>
  <c r="M78" i="5"/>
  <c r="L78" i="5"/>
  <c r="K77" i="5"/>
  <c r="J77" i="5"/>
  <c r="S77" i="5"/>
  <c r="M77" i="5"/>
  <c r="L77" i="5"/>
  <c r="K76" i="5"/>
  <c r="J76" i="5"/>
  <c r="S76" i="5"/>
  <c r="M76" i="5"/>
  <c r="L76" i="5"/>
  <c r="K75" i="5"/>
  <c r="J75" i="5"/>
  <c r="S75" i="5"/>
  <c r="M75" i="5"/>
  <c r="L75" i="5"/>
  <c r="K74" i="5"/>
  <c r="J74" i="5"/>
  <c r="S74" i="5"/>
  <c r="M74" i="5"/>
  <c r="L74" i="5"/>
  <c r="K73" i="5"/>
  <c r="J73" i="5"/>
  <c r="S73" i="5"/>
  <c r="M73" i="5"/>
  <c r="L73" i="5"/>
  <c r="K72" i="5"/>
  <c r="J72" i="5"/>
  <c r="S72" i="5"/>
  <c r="M72" i="5"/>
  <c r="L72" i="5"/>
  <c r="K71" i="5"/>
  <c r="J71" i="5"/>
  <c r="S71" i="5"/>
  <c r="M71" i="5"/>
  <c r="L71" i="5"/>
  <c r="K70" i="5"/>
  <c r="J70" i="5"/>
  <c r="S70" i="5"/>
  <c r="M70" i="5"/>
  <c r="L70" i="5"/>
  <c r="K69" i="5"/>
  <c r="J69" i="5"/>
  <c r="S69" i="5"/>
  <c r="M69" i="5"/>
  <c r="L69" i="5"/>
  <c r="K68" i="5"/>
  <c r="J68" i="5"/>
  <c r="S68" i="5"/>
  <c r="M68" i="5"/>
  <c r="L68" i="5"/>
  <c r="K67" i="5"/>
  <c r="J67" i="5"/>
  <c r="S67" i="5"/>
  <c r="M67" i="5"/>
  <c r="L67" i="5"/>
  <c r="K66" i="5"/>
  <c r="J66" i="5"/>
  <c r="S66" i="5"/>
  <c r="M66" i="5"/>
  <c r="L66" i="5"/>
  <c r="K65" i="5"/>
  <c r="J65" i="5"/>
  <c r="S65" i="5"/>
  <c r="M65" i="5"/>
  <c r="L65" i="5"/>
  <c r="K64" i="5"/>
  <c r="J64" i="5"/>
  <c r="S64" i="5"/>
  <c r="M64" i="5"/>
  <c r="L64" i="5"/>
  <c r="K63" i="5"/>
  <c r="J63" i="5"/>
  <c r="S63" i="5"/>
  <c r="M63" i="5"/>
  <c r="L63" i="5"/>
  <c r="K62" i="5"/>
  <c r="J62" i="5"/>
  <c r="S62" i="5"/>
  <c r="M62" i="5"/>
  <c r="L62" i="5"/>
  <c r="K61" i="5"/>
  <c r="J61" i="5"/>
  <c r="S61" i="5"/>
  <c r="M61" i="5"/>
  <c r="L61" i="5"/>
  <c r="K60" i="5"/>
  <c r="J60" i="5"/>
  <c r="S60" i="5"/>
  <c r="M60" i="5"/>
  <c r="L60" i="5"/>
  <c r="K59" i="5"/>
  <c r="J59" i="5"/>
  <c r="S59" i="5"/>
  <c r="S83" i="5" s="1"/>
  <c r="E19" i="4" s="1"/>
  <c r="M59" i="5"/>
  <c r="L59" i="5"/>
  <c r="V56" i="5"/>
  <c r="F18" i="4" s="1"/>
  <c r="K55" i="5"/>
  <c r="J55" i="5"/>
  <c r="S55" i="5"/>
  <c r="M55" i="5"/>
  <c r="L55" i="5"/>
  <c r="K54" i="5"/>
  <c r="J54" i="5"/>
  <c r="S54" i="5"/>
  <c r="M54" i="5"/>
  <c r="M56" i="5" s="1"/>
  <c r="L54" i="5"/>
  <c r="K53" i="5"/>
  <c r="J53" i="5"/>
  <c r="S53" i="5"/>
  <c r="M53" i="5"/>
  <c r="L53" i="5"/>
  <c r="F14" i="4"/>
  <c r="S47" i="5"/>
  <c r="E14" i="4" s="1"/>
  <c r="V47" i="5"/>
  <c r="K46" i="5"/>
  <c r="J46" i="5"/>
  <c r="S46" i="5"/>
  <c r="M46" i="5"/>
  <c r="L46" i="5"/>
  <c r="L47" i="5" s="1"/>
  <c r="V43" i="5"/>
  <c r="F13" i="4" s="1"/>
  <c r="K42" i="5"/>
  <c r="J42" i="5"/>
  <c r="S42" i="5"/>
  <c r="M42" i="5"/>
  <c r="L42" i="5"/>
  <c r="K41" i="5"/>
  <c r="J41" i="5"/>
  <c r="S41" i="5"/>
  <c r="M41" i="5"/>
  <c r="L41" i="5"/>
  <c r="K40" i="5"/>
  <c r="J40" i="5"/>
  <c r="S40" i="5"/>
  <c r="M40" i="5"/>
  <c r="L40" i="5"/>
  <c r="K39" i="5"/>
  <c r="J39" i="5"/>
  <c r="S39" i="5"/>
  <c r="M39" i="5"/>
  <c r="L39" i="5"/>
  <c r="K38" i="5"/>
  <c r="J38" i="5"/>
  <c r="S38" i="5"/>
  <c r="M38" i="5"/>
  <c r="L38" i="5"/>
  <c r="K37" i="5"/>
  <c r="J37" i="5"/>
  <c r="S37" i="5"/>
  <c r="M37" i="5"/>
  <c r="L37" i="5"/>
  <c r="K36" i="5"/>
  <c r="J36" i="5"/>
  <c r="S36" i="5"/>
  <c r="M36" i="5"/>
  <c r="L36" i="5"/>
  <c r="K35" i="5"/>
  <c r="J35" i="5"/>
  <c r="S35" i="5"/>
  <c r="M35" i="5"/>
  <c r="L35" i="5"/>
  <c r="K34" i="5"/>
  <c r="J34" i="5"/>
  <c r="S34" i="5"/>
  <c r="M34" i="5"/>
  <c r="L34" i="5"/>
  <c r="K33" i="5"/>
  <c r="J33" i="5"/>
  <c r="S33" i="5"/>
  <c r="M33" i="5"/>
  <c r="L33" i="5"/>
  <c r="K32" i="5"/>
  <c r="J32" i="5"/>
  <c r="S32" i="5"/>
  <c r="M32" i="5"/>
  <c r="L32" i="5"/>
  <c r="K31" i="5"/>
  <c r="J31" i="5"/>
  <c r="S31" i="5"/>
  <c r="M31" i="5"/>
  <c r="L31" i="5"/>
  <c r="K30" i="5"/>
  <c r="J30" i="5"/>
  <c r="S30" i="5"/>
  <c r="M30" i="5"/>
  <c r="L30" i="5"/>
  <c r="K29" i="5"/>
  <c r="J29" i="5"/>
  <c r="S29" i="5"/>
  <c r="M29" i="5"/>
  <c r="L29" i="5"/>
  <c r="K28" i="5"/>
  <c r="J28" i="5"/>
  <c r="S28" i="5"/>
  <c r="M28" i="5"/>
  <c r="L28" i="5"/>
  <c r="K27" i="5"/>
  <c r="J27" i="5"/>
  <c r="S27" i="5"/>
  <c r="M27" i="5"/>
  <c r="L27" i="5"/>
  <c r="K26" i="5"/>
  <c r="J26" i="5"/>
  <c r="S26" i="5"/>
  <c r="M26" i="5"/>
  <c r="L26" i="5"/>
  <c r="K25" i="5"/>
  <c r="J25" i="5"/>
  <c r="S25" i="5"/>
  <c r="M25" i="5"/>
  <c r="L25" i="5"/>
  <c r="K24" i="5"/>
  <c r="J24" i="5"/>
  <c r="S24" i="5"/>
  <c r="M24" i="5"/>
  <c r="L24" i="5"/>
  <c r="K23" i="5"/>
  <c r="J23" i="5"/>
  <c r="S23" i="5"/>
  <c r="M23" i="5"/>
  <c r="L23" i="5"/>
  <c r="K22" i="5"/>
  <c r="J22" i="5"/>
  <c r="S22" i="5"/>
  <c r="S43" i="5" s="1"/>
  <c r="E13" i="4" s="1"/>
  <c r="M22" i="5"/>
  <c r="L22" i="5"/>
  <c r="F12" i="4"/>
  <c r="V19" i="5"/>
  <c r="K18" i="5"/>
  <c r="J18" i="5"/>
  <c r="S18" i="5"/>
  <c r="M18" i="5"/>
  <c r="L18" i="5"/>
  <c r="K17" i="5"/>
  <c r="J17" i="5"/>
  <c r="S17" i="5"/>
  <c r="S19" i="5" s="1"/>
  <c r="E12" i="4" s="1"/>
  <c r="M17" i="5"/>
  <c r="L17" i="5"/>
  <c r="K16" i="5"/>
  <c r="J16" i="5"/>
  <c r="S16" i="5"/>
  <c r="M16" i="5"/>
  <c r="L16" i="5"/>
  <c r="V13" i="5"/>
  <c r="V49" i="5" s="1"/>
  <c r="F15" i="4" s="1"/>
  <c r="K12" i="5"/>
  <c r="J12" i="5"/>
  <c r="S12" i="5"/>
  <c r="S13" i="5" s="1"/>
  <c r="E11" i="4" s="1"/>
  <c r="M12" i="5"/>
  <c r="L12" i="5"/>
  <c r="K11" i="5"/>
  <c r="K102" i="5" s="1"/>
  <c r="J11" i="5"/>
  <c r="S11" i="5"/>
  <c r="M11" i="5"/>
  <c r="L11" i="5"/>
  <c r="M80" i="11" l="1"/>
  <c r="L68" i="8"/>
  <c r="M24" i="8"/>
  <c r="M70" i="8" s="1"/>
  <c r="L19" i="5"/>
  <c r="M43" i="5"/>
  <c r="L43" i="5"/>
  <c r="M83" i="5"/>
  <c r="L89" i="5"/>
  <c r="L95" i="5"/>
  <c r="S82" i="11"/>
  <c r="E17" i="10" s="1"/>
  <c r="V82" i="11"/>
  <c r="F17" i="10" s="1"/>
  <c r="M16" i="11"/>
  <c r="L14" i="11"/>
  <c r="V14" i="11"/>
  <c r="F11" i="10" s="1"/>
  <c r="V16" i="11"/>
  <c r="F12" i="10" s="1"/>
  <c r="L26" i="11"/>
  <c r="S14" i="11"/>
  <c r="E11" i="10" s="1"/>
  <c r="L80" i="11"/>
  <c r="S16" i="11"/>
  <c r="E12" i="10" s="1"/>
  <c r="M26" i="11"/>
  <c r="L16" i="11"/>
  <c r="M82" i="11"/>
  <c r="S70" i="8"/>
  <c r="E17" i="7" s="1"/>
  <c r="L24" i="8"/>
  <c r="L15" i="8"/>
  <c r="V15" i="8"/>
  <c r="F11" i="7" s="1"/>
  <c r="M15" i="8"/>
  <c r="S15" i="8"/>
  <c r="E11" i="7" s="1"/>
  <c r="S17" i="8"/>
  <c r="E12" i="7" s="1"/>
  <c r="S101" i="5"/>
  <c r="E23" i="4" s="1"/>
  <c r="M19" i="5"/>
  <c r="M47" i="5"/>
  <c r="S49" i="5"/>
  <c r="E15" i="4" s="1"/>
  <c r="M89" i="5"/>
  <c r="V101" i="5"/>
  <c r="F23" i="4" s="1"/>
  <c r="L56" i="5"/>
  <c r="L83" i="5"/>
  <c r="M13" i="5"/>
  <c r="S56" i="5"/>
  <c r="E18" i="4" s="1"/>
  <c r="L13" i="5"/>
  <c r="L99" i="5"/>
  <c r="F11" i="4"/>
  <c r="V83" i="11" l="1"/>
  <c r="F19" i="10" s="1"/>
  <c r="S83" i="11"/>
  <c r="E19" i="10" s="1"/>
  <c r="L82" i="11"/>
  <c r="L83" i="11" s="1"/>
  <c r="M83" i="11"/>
  <c r="L70" i="8"/>
  <c r="L17" i="8"/>
  <c r="S71" i="8"/>
  <c r="E19" i="7" s="1"/>
  <c r="M17" i="8"/>
  <c r="V17" i="8"/>
  <c r="F12" i="7" s="1"/>
  <c r="L49" i="5"/>
  <c r="M49" i="5"/>
  <c r="S102" i="5"/>
  <c r="E25" i="4" s="1"/>
  <c r="L101" i="5"/>
  <c r="L102" i="5" s="1"/>
  <c r="M101" i="5"/>
  <c r="V102" i="5"/>
  <c r="F25" i="4" s="1"/>
  <c r="L71" i="8" l="1"/>
  <c r="M71" i="8"/>
  <c r="V71" i="8"/>
  <c r="F19" i="7" s="1"/>
  <c r="M102" i="5"/>
</calcChain>
</file>

<file path=xl/sharedStrings.xml><?xml version="1.0" encoding="utf-8"?>
<sst xmlns="http://schemas.openxmlformats.org/spreadsheetml/2006/main" count="1111" uniqueCount="434">
  <si>
    <t>Rekapitulácia rozpočtu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</si>
  <si>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</si>
  <si>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</si>
  <si>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</si>
  <si>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</si>
  <si>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</si>
  <si>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</si>
  <si>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</si>
  <si>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</si>
  <si>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</si>
  <si>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</si>
  <si>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SO 001 ASR</t>
  </si>
  <si>
    <t>SO 001.1 Elektrická požiarna signalizácia</t>
  </si>
  <si>
    <t>SO 001.2 Hlasová signalizácia požiaru</t>
  </si>
  <si>
    <t>Krycí list rozpočtu</t>
  </si>
  <si>
    <t xml:space="preserve">Miesto:  </t>
  </si>
  <si>
    <t xml:space="preserve">Ks: </t>
  </si>
  <si>
    <t xml:space="preserve">Zákazka: </t>
  </si>
  <si>
    <t xml:space="preserve">Spracoval: </t>
  </si>
  <si>
    <t xml:space="preserve">Dňa </t>
  </si>
  <si>
    <t>Odberateľ: Mestské kultúrne stredisko</t>
  </si>
  <si>
    <t xml:space="preserve">Projektant: </t>
  </si>
  <si>
    <t xml:space="preserve">Dodávateľ: </t>
  </si>
  <si>
    <t>IČO: 00351865</t>
  </si>
  <si>
    <t>DIČ: 2021174012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</si>
  <si>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</si>
  <si>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</si>
  <si>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</si>
  <si>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</si>
  <si>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</si>
  <si>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</si>
  <si>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 xml:space="preserve">VRN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</si>
  <si>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</si>
  <si>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</si>
  <si>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</si>
  <si>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</si>
  <si>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</si>
  <si>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</si>
  <si>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</si>
  <si>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</si>
  <si>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</si>
  <si>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</si>
  <si>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</si>
  <si>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</si>
  <si>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</si>
  <si>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</si>
  <si>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</si>
  <si>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</si>
  <si>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</si>
  <si>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</si>
  <si>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</si>
  <si>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</si>
  <si>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</si>
  <si>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</si>
  <si>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</si>
  <si>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</si>
  <si>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</si>
  <si>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</si>
  <si>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</si>
  <si>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</si>
  <si>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</si>
  <si>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</si>
  <si>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</si>
  <si>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</si>
  <si>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</si>
  <si>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Prehľad rozpočtových nákladov</t>
  </si>
  <si>
    <t>Práce HSV</t>
  </si>
  <si>
    <t>ZVISLÉ KONŠTRUKCIE</t>
  </si>
  <si>
    <t>POVRCHOVÉ ÚPRAVY</t>
  </si>
  <si>
    <t>OSTATNÉ PRÁCE</t>
  </si>
  <si>
    <t>PRESUNY HMÔT</t>
  </si>
  <si>
    <t>Práce PSV</t>
  </si>
  <si>
    <t>ZTI - VNÚTORNÝ VODOVOD</t>
  </si>
  <si>
    <t>KOVOVÉ DOPLNKOVÉ KONŠTRUKCIE</t>
  </si>
  <si>
    <t>MAĽBY</t>
  </si>
  <si>
    <t>ČALÚNNICKÉ ÚPRAVY</t>
  </si>
  <si>
    <t>ZASKLIEVANIE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</si>
  <si>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</si>
  <si>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</si>
  <si>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</si>
  <si>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</si>
  <si>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</si>
  <si>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</si>
  <si>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</si>
  <si>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</si>
  <si>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</si>
  <si>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</si>
  <si>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</si>
  <si>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Dátum: </t>
  </si>
  <si>
    <t xml:space="preserve"> 14/C 1</t>
  </si>
  <si>
    <t xml:space="preserve"> 340239234</t>
  </si>
  <si>
    <t xml:space="preserve">Zamurovanie otvorov plochy nad 1 do 4 m2 tvárnicami YTONG (125x599x249)   </t>
  </si>
  <si>
    <t>m2</t>
  </si>
  <si>
    <t>R/RE</t>
  </si>
  <si>
    <t xml:space="preserve"> 340239239</t>
  </si>
  <si>
    <t xml:space="preserve">Zamurovanie otvorov plochy nad 1 do 4 m2 tvárnicami YTONG (375x399x249)   </t>
  </si>
  <si>
    <t xml:space="preserve"> 612409991.S</t>
  </si>
  <si>
    <t xml:space="preserve">Začistenie omietok (s dodaním hmoty) okolo okien, dverí, podláh, obkladov atď.   </t>
  </si>
  <si>
    <t>m</t>
  </si>
  <si>
    <t xml:space="preserve"> 612423521.S</t>
  </si>
  <si>
    <t xml:space="preserve">Omietka rýh v stenách maltou vápennou šírky ryhy do 150 mm omietkou hladkou   </t>
  </si>
  <si>
    <t xml:space="preserve"> 612460203.S</t>
  </si>
  <si>
    <t xml:space="preserve">Vnútorná omietka stien vápenná jadrová (hrubá), hr. 20 mm   </t>
  </si>
  <si>
    <t xml:space="preserve">  3/A 1</t>
  </si>
  <si>
    <t xml:space="preserve"> 941941031.S</t>
  </si>
  <si>
    <t xml:space="preserve">Montáž lešenia ľahkého pracovného radového s podlahami šírky od 0,80 do 1,00 m, výšky do 10 m   </t>
  </si>
  <si>
    <t xml:space="preserve"> 941941041.S</t>
  </si>
  <si>
    <t xml:space="preserve">Montáž lešenia ľahkého pracovného radového s podlahami šírky nad 1,00 do 1,20 m, výšky do 10 m   </t>
  </si>
  <si>
    <t xml:space="preserve">  3/B 1</t>
  </si>
  <si>
    <t xml:space="preserve"> 941941831.S</t>
  </si>
  <si>
    <t xml:space="preserve">Demontáž lešenia ľahkého pracovného radového s podlahami šírky nad 0,80 do 1,00 m, výšky do 10 m   </t>
  </si>
  <si>
    <t xml:space="preserve"> 941941841.S</t>
  </si>
  <si>
    <t xml:space="preserve">Demontáž lešenia ľahkého pracovného radového s podlahami šírky nad 1,00 do 1,20 m, výšky do 10 m   </t>
  </si>
  <si>
    <t xml:space="preserve"> 953941220.S1</t>
  </si>
  <si>
    <t xml:space="preserve">Osadenie HZ 33/30 700x700x300   </t>
  </si>
  <si>
    <t>ks</t>
  </si>
  <si>
    <t>P/PE</t>
  </si>
  <si>
    <t xml:space="preserve"> 449170000700.S</t>
  </si>
  <si>
    <t xml:space="preserve">Hydrantový box prázdny, šxvxhl 700x700x300 mm   </t>
  </si>
  <si>
    <t xml:space="preserve"> 13/B 1</t>
  </si>
  <si>
    <t xml:space="preserve"> 968061125.S</t>
  </si>
  <si>
    <t xml:space="preserve">Vyvesenie dreveného dverného krídla do suti plochy do 2 m2, -0,02400t   </t>
  </si>
  <si>
    <t xml:space="preserve"> 968061126.S</t>
  </si>
  <si>
    <t xml:space="preserve">Vyvesenie dreveného dverného krídla do suti plochy nad 2 m2, -0,02700t   </t>
  </si>
  <si>
    <t xml:space="preserve"> 968062455.S</t>
  </si>
  <si>
    <t xml:space="preserve">Vybúranie drevených dverových zárubní plochy do 2 m2,  -0,08800t   </t>
  </si>
  <si>
    <t xml:space="preserve"> 11/A 1</t>
  </si>
  <si>
    <t xml:space="preserve"> 968062456.S</t>
  </si>
  <si>
    <t xml:space="preserve">Vybúranie drevených dverových zárubní plochy nad 2 m2,  -0,06700t   </t>
  </si>
  <si>
    <t xml:space="preserve"> 968071112.S</t>
  </si>
  <si>
    <t xml:space="preserve">Vyvesenie kovového okenného krídla do suti plochy do 1, 5 m2   </t>
  </si>
  <si>
    <t xml:space="preserve"> 968071125.S</t>
  </si>
  <si>
    <t xml:space="preserve">Vyvesenie kovového dverného krídla do suti plochy do 2 m2   </t>
  </si>
  <si>
    <t xml:space="preserve"> 968071126.S</t>
  </si>
  <si>
    <t xml:space="preserve">Vyvesenie kovového dverného krídla do suti plochy nad 2 m2   </t>
  </si>
  <si>
    <t xml:space="preserve"> 968072245.S</t>
  </si>
  <si>
    <t xml:space="preserve">Vybúranie kovových rámov okien jednoduchých plochy do 2 m2,  -0,04100t   </t>
  </si>
  <si>
    <t xml:space="preserve"> 971033541.S</t>
  </si>
  <si>
    <t xml:space="preserve">Vybúranie otvorov v murive tehl. plochy do 1 m2 hr. do 300 mm,  -1,87500t   </t>
  </si>
  <si>
    <t>m3</t>
  </si>
  <si>
    <t xml:space="preserve"> 974031153.S</t>
  </si>
  <si>
    <t xml:space="preserve">Vysekávanie rýh v akomkoľvek murive tehlovom na akúkoľvek maltu do hĺbky 100 mm a š. do 100 mm,  -0,01800t   </t>
  </si>
  <si>
    <t xml:space="preserve"> 979011111.S</t>
  </si>
  <si>
    <t xml:space="preserve">Zvislá doprava sutiny a vybúraných hmôt za prvé podlažie nad alebo pod základným podlažím   </t>
  </si>
  <si>
    <t>t</t>
  </si>
  <si>
    <t xml:space="preserve"> 979011121.S</t>
  </si>
  <si>
    <t xml:space="preserve">Zvislá doprava sutiny a vybúraných hmôt za každé ďalšie podlažie   </t>
  </si>
  <si>
    <t xml:space="preserve"> 979081111.S</t>
  </si>
  <si>
    <t xml:space="preserve">Odvoz sutiny a vybúraných hmôt na skládku do 1 km   </t>
  </si>
  <si>
    <t xml:space="preserve"> 979081121.S</t>
  </si>
  <si>
    <t xml:space="preserve">Odvoz sutiny a vybúraných hmôt na skládku za každý ďalší 1 km   </t>
  </si>
  <si>
    <t xml:space="preserve"> 979089112.S</t>
  </si>
  <si>
    <t xml:space="preserve">Poplatok za skladovanie - drevo, sklo, plasty (17 02 ), ostatné   </t>
  </si>
  <si>
    <t xml:space="preserve"> 999281111.S</t>
  </si>
  <si>
    <t xml:space="preserve">Presun hmôt pre opravy a údržbu objektov vrátane vonkajších plášťov výšky do 25 m   </t>
  </si>
  <si>
    <t>721/A 2</t>
  </si>
  <si>
    <t xml:space="preserve"> 722130215.S</t>
  </si>
  <si>
    <t xml:space="preserve">Potrubie z oceľových rúr pozink. bezšvíkových bežných-11 353.0, 10 004.0 zvarov. bežných-11 343.00 DN 40   </t>
  </si>
  <si>
    <t xml:space="preserve"> 141410003014.S1</t>
  </si>
  <si>
    <t xml:space="preserve">Rúra oceľová, pozinkovaná, závitová, DN 40, dĺžka 3000 mm   </t>
  </si>
  <si>
    <t xml:space="preserve"> 998722102.S</t>
  </si>
  <si>
    <t xml:space="preserve">Presun hmôt pre vnútorný vodovod v objektoch výšky nad 6 do 12 m   </t>
  </si>
  <si>
    <t xml:space="preserve"> 767641110.S1</t>
  </si>
  <si>
    <t xml:space="preserve">Montáž požiarných dverí, do existujúcej zárubne, vrátane kovania a samozatváracieho zariadenia   </t>
  </si>
  <si>
    <t xml:space="preserve"> 611650001000.S1</t>
  </si>
  <si>
    <t xml:space="preserve">Dvere vnútorné protipožiarne EW 30A /EW 30 D1-C, šxv 800x1970 mm   </t>
  </si>
  <si>
    <t xml:space="preserve"> 611650001000.S2</t>
  </si>
  <si>
    <t xml:space="preserve">Dvere vnútorné protipožiarne EW 45A /EW 45 D1-C, šxv 800x1970 mm   </t>
  </si>
  <si>
    <t xml:space="preserve"> 611650001000.S3</t>
  </si>
  <si>
    <t xml:space="preserve">Dvere vnútorné protipožiarne EW 45A /EW 45 D1-C, šxv 900x1970 mm   </t>
  </si>
  <si>
    <t xml:space="preserve"> 611650001000.S4</t>
  </si>
  <si>
    <t xml:space="preserve"> 611650001000.S5</t>
  </si>
  <si>
    <t xml:space="preserve">Dvere vnútorné protipožiarne EW 30A /EW 30 D1-C, šxv 725x1970 mm   </t>
  </si>
  <si>
    <t xml:space="preserve"> 611650001000.S6</t>
  </si>
  <si>
    <t xml:space="preserve">Dvere vnútorné protipožiarne EW 30A /EW 30 D1-C, šxv 700x1970 mm   </t>
  </si>
  <si>
    <t xml:space="preserve"> 611650001000.S7</t>
  </si>
  <si>
    <t xml:space="preserve">Dvere vnútorné protipožiarne EW 30A /EW 30 D1-C, šxv 900x1970 mm   </t>
  </si>
  <si>
    <t xml:space="preserve"> 611650001000.S8</t>
  </si>
  <si>
    <t xml:space="preserve">Dvere vnútorné protipožiarne EW 30A /EW 30 D1-C, šxv 600x1970 mm   </t>
  </si>
  <si>
    <t xml:space="preserve"> 611650001000.S9</t>
  </si>
  <si>
    <t xml:space="preserve">Dvere vnútorné protipožiarne EW 30A /EW 30 D3-C, šxv 800x1970 mm   </t>
  </si>
  <si>
    <t xml:space="preserve"> 611650001000.S10</t>
  </si>
  <si>
    <t xml:space="preserve">Dvere vnútorné protipožiarne EW 30C2 /EW 30 D3-C, šxv 1100x1970 mm   </t>
  </si>
  <si>
    <t xml:space="preserve"> 611650001000.S11</t>
  </si>
  <si>
    <t xml:space="preserve">Dvere vnútorné protipožiarne EW 30C2 /EW 30 D3-C, šxv 800x1970 mm   </t>
  </si>
  <si>
    <t xml:space="preserve"> 611650001000.S12</t>
  </si>
  <si>
    <t xml:space="preserve">Dvere vnútorné protipožiarne EW 30C2 /EW 30 D3-C, šxv 900x1970 mm   </t>
  </si>
  <si>
    <t xml:space="preserve"> 611650001000.S13</t>
  </si>
  <si>
    <t xml:space="preserve"> 767641110.S2</t>
  </si>
  <si>
    <t xml:space="preserve">Montáž požiarných dverí dvojkrídlových, do existujúcej zárubne, vrátane kovania a samozatváracieho zariadenia   </t>
  </si>
  <si>
    <t xml:space="preserve"> 611650001210.S1</t>
  </si>
  <si>
    <t xml:space="preserve">Dvere vnútorné protipožiarne EW 30A / EW 30D1-C, šxv 1745x2475 mm   </t>
  </si>
  <si>
    <t xml:space="preserve"> 611650001210.S3</t>
  </si>
  <si>
    <t xml:space="preserve">Dvere vnútorné protipožiarne EW 30C2+KZ / EW 30D3-C, šxv 1385x2145 mm   </t>
  </si>
  <si>
    <t xml:space="preserve"> 611650001210.S4</t>
  </si>
  <si>
    <t xml:space="preserve">Dvere vnútorné protipožiarne EW 30C2 / EW 30 D3-C, šxv 2120x2170 mm   </t>
  </si>
  <si>
    <t xml:space="preserve"> 787100040.S1</t>
  </si>
  <si>
    <t xml:space="preserve">Montáž presklenej steny, - 1455/2325 mm   </t>
  </si>
  <si>
    <t xml:space="preserve"> 611830006400.S1</t>
  </si>
  <si>
    <t xml:space="preserve">Presklená stena, šírka 1455 mm, výška 2325 mm, dvojkrídlové dvere   </t>
  </si>
  <si>
    <t xml:space="preserve"> 766671002.S1</t>
  </si>
  <si>
    <t xml:space="preserve">Montáž požiarného vetrania - odvod dymu   </t>
  </si>
  <si>
    <t xml:space="preserve"> 5534100039001</t>
  </si>
  <si>
    <t xml:space="preserve">Požiarné vetranie 800 x 880 mm   </t>
  </si>
  <si>
    <t xml:space="preserve"> 5534100039002</t>
  </si>
  <si>
    <t xml:space="preserve">Požiarné vetranie 450 x 950 mm   </t>
  </si>
  <si>
    <t>767/A 3</t>
  </si>
  <si>
    <t xml:space="preserve"> 998767103.S</t>
  </si>
  <si>
    <t xml:space="preserve">Presun hmôt pre kovové stavebné doplnkové konštrukcie v objektoch výšky nad 12 do 24 m   </t>
  </si>
  <si>
    <t>784/A 1</t>
  </si>
  <si>
    <t xml:space="preserve"> 784422271.S</t>
  </si>
  <si>
    <t xml:space="preserve">Maľby vápenné základné dvojnásobné, ručne nanášané na jemnozrnný podklad výšky do 3,80 m   </t>
  </si>
  <si>
    <t xml:space="preserve"> 784452261</t>
  </si>
  <si>
    <t xml:space="preserve">Maľby z maliarskych zmesí Primalex Polar, ručne nanášané jednonásobné základné na podklad jemnozrnný výšky do 3,80 m   </t>
  </si>
  <si>
    <t xml:space="preserve"> 784452362.S</t>
  </si>
  <si>
    <t xml:space="preserve">Maľby z maliarskych zmesí na vodnej báze, ručne nanášané jednonásobné tónované na podklad jemnozrnný výšky nad 3,80 m   </t>
  </si>
  <si>
    <t xml:space="preserve"> 786641112.S1</t>
  </si>
  <si>
    <t xml:space="preserve">Montáž požiarnej rolety textilnej s valcom nad sebou   </t>
  </si>
  <si>
    <t xml:space="preserve"> 397950000100.S1</t>
  </si>
  <si>
    <t xml:space="preserve">Požiarna roleta EW 30 C2 C / EI 60-C DD1   </t>
  </si>
  <si>
    <t>786/A 2</t>
  </si>
  <si>
    <t xml:space="preserve"> 998786103.S</t>
  </si>
  <si>
    <t xml:space="preserve">Presun hmôt pre čalúnnické úpravy v objektoch výšky (hĺbky) nad 12 do 24 m   </t>
  </si>
  <si>
    <t>787/B 1</t>
  </si>
  <si>
    <t xml:space="preserve"> 787600802.S</t>
  </si>
  <si>
    <t xml:space="preserve">Vysklievanie okien a dverí skla plochého nad 1 do 3 m2,  -0,01400t   </t>
  </si>
  <si>
    <t>Montážne práce</t>
  </si>
  <si>
    <t>M-21 ELEKTROMONTÁŽE</t>
  </si>
  <si>
    <t>M-22 MONTÁŽ OZNAMOVACÍCH, SIGNALIZAČNYCH A ZABEZPEČOVACÍCH ZARIADENÍ</t>
  </si>
  <si>
    <t xml:space="preserve"> 974049341</t>
  </si>
  <si>
    <t>Vyrezanie rýh frézovaním v murive z betónu v priestore priľahlom k stropnej konštrukcii hĺbky 2,5 cm a šírky 4 cm</t>
  </si>
  <si>
    <t xml:space="preserve"> 974049310</t>
  </si>
  <si>
    <t>Vyrezanie rýh frézovaním v murive z porobetónu hĺbky 2 cm a šírky 4 cm</t>
  </si>
  <si>
    <t xml:space="preserve"> 971033131</t>
  </si>
  <si>
    <t>Vybúranie otvorov v tehlovom murive s priemerom profilu do 60 mm hrúbky do 150 mm</t>
  </si>
  <si>
    <t>kus</t>
  </si>
  <si>
    <t xml:space="preserve"> 972054141</t>
  </si>
  <si>
    <t>Vybúranie otvorov v stropoch a klenbách železobetónových plochy do 0,0225 m2 hrúbky nad 120 mm</t>
  </si>
  <si>
    <t>921/M21</t>
  </si>
  <si>
    <t xml:space="preserve"> 210020125</t>
  </si>
  <si>
    <t>Káblová nosná lišta NIEDAX pre voľné i pevné uloženie káblov</t>
  </si>
  <si>
    <t xml:space="preserve"> 210020911</t>
  </si>
  <si>
    <t>Protipožiarna upchávka, priechod stropom t 20 cm</t>
  </si>
  <si>
    <t xml:space="preserve"> 210020921</t>
  </si>
  <si>
    <t>Protipožiarna upchávka, priechod stenou - okraja orámovaný uhol t 15 cm</t>
  </si>
  <si>
    <t>922/M22</t>
  </si>
  <si>
    <t xml:space="preserve"> 220330701</t>
  </si>
  <si>
    <t>Montáž požiarnej úsredne, namontovanie na pripravené úchyt. body, pripojenie káblov sluciek, náhradného zdroja, nastavenie, oživenie</t>
  </si>
  <si>
    <t>P/PP</t>
  </si>
  <si>
    <t xml:space="preserve"> P0000001</t>
  </si>
  <si>
    <t>Pomocný materiál pre montážne práce</t>
  </si>
  <si>
    <t>KPL</t>
  </si>
  <si>
    <t xml:space="preserve"> 000400023</t>
  </si>
  <si>
    <t>Funkčná skúška, úradna skúška</t>
  </si>
  <si>
    <t>Súb.</t>
  </si>
  <si>
    <t xml:space="preserve"> 000400022</t>
  </si>
  <si>
    <t xml:space="preserve">Projekt skutočného vyhotovenia stavby </t>
  </si>
  <si>
    <t xml:space="preserve"> KPL</t>
  </si>
  <si>
    <t>P/P 1</t>
  </si>
  <si>
    <t xml:space="preserve"> 6008 PO</t>
  </si>
  <si>
    <t>Príchytka káblová 6708 PO 8 mm jednostraná zinkovaná</t>
  </si>
  <si>
    <t xml:space="preserve"> A1000</t>
  </si>
  <si>
    <t>Inteligentný optický hlásič s duálnym izolátorom</t>
  </si>
  <si>
    <t xml:space="preserve"> A1000L</t>
  </si>
  <si>
    <t>Inteligentný optický hlásič s prog. Výstupom</t>
  </si>
  <si>
    <t xml:space="preserve"> A2000L</t>
  </si>
  <si>
    <t>Multisenzorový inel.hlásič Altair bez izolátora</t>
  </si>
  <si>
    <t xml:space="preserve"> ADAPTER2 PRO-3G.IN4.</t>
  </si>
  <si>
    <t>GSM komunikátor pre vzdialenú správu a upozornenia</t>
  </si>
  <si>
    <t xml:space="preserve"> ALCP 100</t>
  </si>
  <si>
    <t>Resetovateľné červené tlačídlo Altair s izolátorom</t>
  </si>
  <si>
    <t xml:space="preserve"> BMB100</t>
  </si>
  <si>
    <t>Veľká montážna krabica pre montáž modulu VM240</t>
  </si>
  <si>
    <t xml:space="preserve"> DA275 DF6</t>
  </si>
  <si>
    <t>Predpäťová ochrana napájania</t>
  </si>
  <si>
    <t xml:space="preserve"> DIM</t>
  </si>
  <si>
    <t>Drobný inštalačný materiál</t>
  </si>
  <si>
    <t xml:space="preserve"> 220330332</t>
  </si>
  <si>
    <t>Montáž signálneho zariadenia a doplnkov, signálného modulu GSM, preskúšanie, uvedenie do prevádzky</t>
  </si>
  <si>
    <t xml:space="preserve"> 220521046</t>
  </si>
  <si>
    <t>Montáž radového batériového vedenia, založenie 2 vodičov na telieska a pripevnenie sponkami</t>
  </si>
  <si>
    <t xml:space="preserve"> GP 611A</t>
  </si>
  <si>
    <t>Protipožiarny tmel 310 ml</t>
  </si>
  <si>
    <t xml:space="preserve"> CHKE-V-J 3x2,5</t>
  </si>
  <si>
    <t>Kábel pevný CHKE-V-J 3x2,5 FE180/PS90 B2cas 1d1a s funkčnou odolnosťou</t>
  </si>
  <si>
    <t xml:space="preserve"> KHP 6x32 PO</t>
  </si>
  <si>
    <t>Kovová rozperná hmoždinka</t>
  </si>
  <si>
    <t xml:space="preserve"> LAB1000</t>
  </si>
  <si>
    <t>Nízkoprofilová pätica so štítkom na popis hlásiča</t>
  </si>
  <si>
    <t xml:space="preserve"> LHD 40X20HF</t>
  </si>
  <si>
    <t>Žľab káblový LHD 40x20HF HD 40x20mm 2m PVC biely</t>
  </si>
  <si>
    <t xml:space="preserve"> OPT</t>
  </si>
  <si>
    <t>Štítok - označenie  požiarnych trás text CZ</t>
  </si>
  <si>
    <t xml:space="preserve"> PRAFlaGuard 1x2x0,8</t>
  </si>
  <si>
    <t>Bezhalogénióvý oznamovací tienený kábel s funkčnou odolnosťou v požiari 1x2x0,8 (SSKFH-V180 P90-R,PS90, E90, P75090-R B2ca s1d1a1) hnedý , tienenie Al fólia s Cu drôtom, menovité napätie 100V, EVPÚ certifikát</t>
  </si>
  <si>
    <t xml:space="preserve"> S127</t>
  </si>
  <si>
    <t>Akumulátor 12V/7,2Ah</t>
  </si>
  <si>
    <t xml:space="preserve"> SB 6,3X35 POGMT</t>
  </si>
  <si>
    <t>Skrutka SB 6,3x35mm do betónu zinková</t>
  </si>
  <si>
    <t xml:space="preserve"> SK1MX-5101V</t>
  </si>
  <si>
    <t>Ústredňa EPS Advancet, 1 slučka, 240 adries, 20LED</t>
  </si>
  <si>
    <t xml:space="preserve"> VM240</t>
  </si>
  <si>
    <t>Linkový spínací modul 240VACdo VMMC120</t>
  </si>
  <si>
    <t xml:space="preserve"> VMIC404</t>
  </si>
  <si>
    <t>V/V modul, 4 vstupy, 4 reléove výstupy, na stenu, s krabicou</t>
  </si>
  <si>
    <t xml:space="preserve"> VMMC120</t>
  </si>
  <si>
    <t>V/V modul, 1 releový výstup, verzia mini</t>
  </si>
  <si>
    <t xml:space="preserve"> X-EGN 14 MX</t>
  </si>
  <si>
    <t>Set x-EGN 14 MX (750) + GC 22</t>
  </si>
  <si>
    <t xml:space="preserve"> X-FB 8MX</t>
  </si>
  <si>
    <t>Jednoduchá trub. príchytka X-FB 8 MX</t>
  </si>
  <si>
    <t xml:space="preserve"> 220330111</t>
  </si>
  <si>
    <t>Zariadenie EPS, montáž zásuvky automatického hlásica, zapojenie, preskúšanie na omietku</t>
  </si>
  <si>
    <t xml:space="preserve"> 220330101</t>
  </si>
  <si>
    <t>Zariadenie EPS, montáž tlacidlového hlásica,zapojenie, preskúšanie na omietku</t>
  </si>
  <si>
    <t xml:space="preserve"> 220330206</t>
  </si>
  <si>
    <t>Kontrola funkcie vložky (snímača) automatického hlásiča, vyčistenie, skúška (plynom,svetlom,teplom a pod.)</t>
  </si>
  <si>
    <t xml:space="preserve"> 220330191</t>
  </si>
  <si>
    <t>Meranie kontinuity, izolačného stavu a odporu 1 slučky(vedenia)od jedného signalizačného prvku k druhému</t>
  </si>
  <si>
    <t xml:space="preserve"> 220330741</t>
  </si>
  <si>
    <t>Uvedenie požiarneho hlásica do trvalej prevádzky, ocistenie,kontrola,preskúšanie funkcie, zápis</t>
  </si>
  <si>
    <t xml:space="preserve"> 220370503</t>
  </si>
  <si>
    <t>Montáž reléovej skrine pre 5 vstupov diaľkového ovládania,upevnenie,pripojenie,nastavenie</t>
  </si>
  <si>
    <t xml:space="preserve"> 220330731</t>
  </si>
  <si>
    <t>Uvedenie systému požiarnej ústredne do trvalej prevádzky, východisková revízia,zaškolenie obsluhy</t>
  </si>
  <si>
    <t xml:space="preserve"> 220261661</t>
  </si>
  <si>
    <t>Vyznačenie trasy vedenia podľa plánu</t>
  </si>
  <si>
    <t xml:space="preserve"> 220280206</t>
  </si>
  <si>
    <t>Káble bytové SEKU, SYKY do 7 mm vonk.priemeru v rúrkach, lištách, bez odviečkovania a zaviečkovania krabíc</t>
  </si>
  <si>
    <t xml:space="preserve"> 220110346</t>
  </si>
  <si>
    <t>Zhotovenie káblového štítka, vyrazenie znaku,pripevnenie,ovinutie štítka páskou PVC</t>
  </si>
  <si>
    <t xml:space="preserve"> 220261621</t>
  </si>
  <si>
    <t>Osadenie príchytky, vyvŕtanie diery,zatlačenie príchytky do otvoru,v tehlovom murive D 6 mm</t>
  </si>
  <si>
    <t xml:space="preserve"> 971052261</t>
  </si>
  <si>
    <t>Vybúranie otvorov v železobetónových priečkach a stenách plochy do 0,0225 m2 hrúbky do 600 mm</t>
  </si>
  <si>
    <t xml:space="preserve"> 210010351</t>
  </si>
  <si>
    <t>Krabicová rozvodka z lisov. izolantu vrátane ukončenia káblov a zapojenia vodičov typ 6455-11 do 4 m</t>
  </si>
  <si>
    <t xml:space="preserve"> 210881160</t>
  </si>
  <si>
    <t>Vodič bezhalogénový, medený uložený pevne 1-CHKE-V 0,6/1,0kV 10</t>
  </si>
  <si>
    <t xml:space="preserve"> m</t>
  </si>
  <si>
    <t xml:space="preserve"> 210100258</t>
  </si>
  <si>
    <t>Ukončenie celoplastových káblov zmrašť. záklopkou alebo páskou do 5 x 4 mm2</t>
  </si>
  <si>
    <t xml:space="preserve"> 210120401</t>
  </si>
  <si>
    <t>Istič vzduchový vrátane zapojenia jednopólový do 25 A bez krytu (IJV-IJM-PO)</t>
  </si>
  <si>
    <t xml:space="preserve"> 220111865</t>
  </si>
  <si>
    <t>Pripojenie uzemňovacieho zvodu na uzemňovací svorník skrine a uzemňovací pásik, zmeranie uzemňovacieho odporu</t>
  </si>
  <si>
    <t xml:space="preserve"> 1-CXKH-R-J</t>
  </si>
  <si>
    <t>Vodič pevný 1-CXKH-R-J 1x6 B2cas1d0a1 bezhqalogenový</t>
  </si>
  <si>
    <t xml:space="preserve"> 220370429</t>
  </si>
  <si>
    <t>Montáž rozhlasovej ústredne pre požiarný rozhlas, do 2x800W</t>
  </si>
  <si>
    <t xml:space="preserve"> 220321722</t>
  </si>
  <si>
    <t>Montáž náhrad.zdroja k ústredni MAU 103, zostavenie náhradného zdroja pripojenie vodičov, preskúšanie</t>
  </si>
  <si>
    <t xml:space="preserve"> 220370449</t>
  </si>
  <si>
    <t>Montáž reproduktorovejho stlpu do 40 W,upevnenie,pripojenie k vedeniu a zapojenie nastav.optim.hlasnosti</t>
  </si>
  <si>
    <t xml:space="preserve"> 220370441</t>
  </si>
  <si>
    <t>Montáž reproduktorovej skrine do10 W,upevnenie,pripojenie k vedeniu a zapojenie nastav.optim.hlasnosti</t>
  </si>
  <si>
    <t xml:space="preserve"> 220370415</t>
  </si>
  <si>
    <t>Montáž pultu diaľkového ovládania na stôl</t>
  </si>
  <si>
    <t>HZS/HZS</t>
  </si>
  <si>
    <t xml:space="preserve"> HZS000113</t>
  </si>
  <si>
    <t>Kompletizácia rozvádzača</t>
  </si>
  <si>
    <t>hod</t>
  </si>
  <si>
    <t xml:space="preserve"> 220370088</t>
  </si>
  <si>
    <t>Záverečné meranie rozhlas.zariad.870 W s meraním ZR,meranie charakteristík,vyprac.protokolu</t>
  </si>
  <si>
    <t xml:space="preserve"> 220280511</t>
  </si>
  <si>
    <t>Kábel SYKFY 5 x 2 x 0,5 mm voľne uložený na káblovú lávku resp. do žľabu</t>
  </si>
  <si>
    <t>S/S20</t>
  </si>
  <si>
    <t xml:space="preserve"> 210881212</t>
  </si>
  <si>
    <t>Kábel bezhalogénový, medený uložený pevne 1-CHKE-V 0,6/1,0kV 2x15</t>
  </si>
  <si>
    <t xml:space="preserve"> 210881217</t>
  </si>
  <si>
    <t>Kábel bezhalogénový, medený uložený pevne 1-CHKE-V 0,6/1,0kV 3x2,5</t>
  </si>
  <si>
    <t xml:space="preserve"> 220300001</t>
  </si>
  <si>
    <t>Zhotovenie koncovej káblovej formy na jednom konci, do dĺžky 0,5 m,na kábli do 5 x 2 mm</t>
  </si>
  <si>
    <t xml:space="preserve"> 220261641</t>
  </si>
  <si>
    <t>Osadenie príchytky, vyvŕt.diery,zatlač.príchytky,v tvrdom kameni,betóne,železobetóne D 6 mm</t>
  </si>
  <si>
    <t xml:space="preserve"> 220261143</t>
  </si>
  <si>
    <t>Príchytka káblová SONAP, pripevnenie káblovej príchytky na konštrukciu 14 - 28, č.v. 637528</t>
  </si>
  <si>
    <t>Úpravy rozvádzača RMS6 pre osadenie ističov</t>
  </si>
  <si>
    <t xml:space="preserve"> PL7 C16/1</t>
  </si>
  <si>
    <t>Istič PL7, char B, 1-pólový Icn=10kA, In=10A</t>
  </si>
  <si>
    <t xml:space="preserve"> PRAFlaDur 1x1,5</t>
  </si>
  <si>
    <t>Kábel 1-CSKH-V180P30-R, PH120-R, PS30, E30, P 750 90-R B2ca s1d1a1</t>
  </si>
  <si>
    <t xml:space="preserve"> RAB-CH-X03-X3</t>
  </si>
  <si>
    <t>Ventilačná jednotka strešná, podlahová, 2 ventilátory s termostatom</t>
  </si>
  <si>
    <t xml:space="preserve"> RAB-UP-450-H4</t>
  </si>
  <si>
    <t>Pevná polica so zvýšenou nosnosťou, hl. 450mm, nosnosť 150 kg</t>
  </si>
  <si>
    <t xml:space="preserve"> RAC-PO-X66-XD</t>
  </si>
  <si>
    <t>Podstavec so zvýšenou nosnosťou</t>
  </si>
  <si>
    <t xml:space="preserve"> RM-300X</t>
  </si>
  <si>
    <t>Stanica hlásateľa, 10 ovládacích tlačidiel (alebo ekvivalent)</t>
  </si>
  <si>
    <t xml:space="preserve"> RZA-22-A66-CAY-A1</t>
  </si>
  <si>
    <t>Stojanový 19" rozvádzač rozoberateľný RZA, š. 600mm, hĺbka 600mm 22U, výška 1080mm</t>
  </si>
  <si>
    <t xml:space="preserve"> SB 6.3x35 POGMT</t>
  </si>
  <si>
    <t xml:space="preserve"> STP 4,2x13 PO</t>
  </si>
  <si>
    <t>Skrutka samovrtná do plechu STP 4,2x13 P_O</t>
  </si>
  <si>
    <t xml:space="preserve"> UTP drôt CAT5E</t>
  </si>
  <si>
    <t>Kábel F/UTP drôt CAT5E, LSZH</t>
  </si>
  <si>
    <t xml:space="preserve"> VX-030DA</t>
  </si>
  <si>
    <t>Modul zosilňovača pre VX3000, 300W</t>
  </si>
  <si>
    <t xml:space="preserve"> VX-050DA</t>
  </si>
  <si>
    <t>Modul zosilňovača pre VX3000, 500W</t>
  </si>
  <si>
    <t xml:space="preserve"> VX-3004F</t>
  </si>
  <si>
    <t>Systém VX-3000, 4AB linky, 4 stoly pre zossilňovače (alebo ekvivalent)</t>
  </si>
  <si>
    <t xml:space="preserve"> VX-3150DS</t>
  </si>
  <si>
    <t>Zdroj 1150W (max. 1390W), 8x25A + dobíjanie (alebo ekvivalent)</t>
  </si>
  <si>
    <t xml:space="preserve"> WA 06-165/T-EN54</t>
  </si>
  <si>
    <t>Biela reproduktová skrinka, IP54, 6W, EN 54</t>
  </si>
  <si>
    <t xml:space="preserve"> F-2000B(W)TWP EB-Q</t>
  </si>
  <si>
    <t>Kompaktná reprosústava s krytím IPX4, 60W, EN54</t>
  </si>
  <si>
    <t xml:space="preserve"> ks</t>
  </si>
  <si>
    <t xml:space="preserve"> F-2FF-1300B(W)TWP EB</t>
  </si>
  <si>
    <t>Kompaktná reprosústava s krytím IPX4, 30W, EN54</t>
  </si>
  <si>
    <t xml:space="preserve"> OK- atyp</t>
  </si>
  <si>
    <t xml:space="preserve">Oceľová konštrukcia pre osadenie reproduktora </t>
  </si>
  <si>
    <t xml:space="preserve"> KSK 125 2PO6</t>
  </si>
  <si>
    <t>Krabica inštalačná požiaru odolná EN 54, IP66</t>
  </si>
  <si>
    <t xml:space="preserve"> CHKE-R-J 3x2,5</t>
  </si>
  <si>
    <t>Kábel pevný CHKE-R-J 3x2,5 B2cas1d1a1</t>
  </si>
  <si>
    <t xml:space="preserve"> 6710PO</t>
  </si>
  <si>
    <t>Príchytka káblová 6710 PO 10mm jednostraná zinková</t>
  </si>
  <si>
    <t xml:space="preserve"> M6</t>
  </si>
  <si>
    <t>M6 klietka matica racku set skrutiek (20x skrutky M6+20x matice+ 20x podložky)</t>
  </si>
  <si>
    <t xml:space="preserve"> 220500871</t>
  </si>
  <si>
    <t>Kontrolná prevádzka po dobu 24 hodín, inštruktáž a zaškolenie obsluh.personálu,vyplnenie protokolu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</si>
  <si>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</si>
  <si>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</si>
  <si>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</si>
  <si>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</si>
  <si>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</si>
  <si>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Zákazka: „Požiarnobezpečnostné riešenie MsKS – Elektrická požiarna signalizácia (EPS) a Hlasová signalizácia požiaru (HSP)“</t>
  </si>
  <si>
    <t>Objekt: SO 001.2 Hlasová signalizácia požiaru</t>
  </si>
  <si>
    <t>Stavba: „Požiarnobezpečnostné riešenie MsKS – Elektrická požiarna signalizácia (EPS) a Hlasová signalizácia požiaru (HSP)“</t>
  </si>
  <si>
    <t>Objekt: SO 001.1 Elektrická požiarna signalizácia</t>
  </si>
  <si>
    <t>Objekt: SO 001 ASR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</si>
</sst>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0" fontId="1" fillId="0" borderId="7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1" fillId="0" borderId="19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1" xfId="0" applyFont="1" applyFill="1" applyBorder="1" applyAlignment="1">
      <alignment wrapText="1"/>
    </xf>
    <xf numFmtId="166" fontId="1" fillId="0" borderId="0" xfId="0" applyNumberFormat="1" applyFont="1"/>
    <xf numFmtId="0" fontId="4" fillId="2" borderId="94" xfId="0" applyFont="1" applyFill="1" applyBorder="1" applyAlignment="1">
      <alignment horizontal="center"/>
    </xf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wrapText="1"/>
    </xf>
    <xf numFmtId="166" fontId="11" fillId="0" borderId="0" xfId="0" applyNumberFormat="1" applyFont="1" applyAlignment="1">
      <alignment wrapText="1"/>
    </xf>
    <xf numFmtId="164" fontId="11" fillId="0" borderId="0" xfId="0" applyNumberFormat="1" applyFont="1" applyAlignment="1">
      <alignment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left" wrapText="1"/>
    </xf>
    <xf numFmtId="166" fontId="11" fillId="0" borderId="0" xfId="0" applyNumberFormat="1" applyFont="1"/>
    <xf numFmtId="166" fontId="4" fillId="0" borderId="0" xfId="0" applyNumberFormat="1" applyFont="1"/>
    <xf numFmtId="0" fontId="13" fillId="0" borderId="0" xfId="0" applyFont="1" applyAlignment="1">
      <alignment wrapText="1"/>
    </xf>
    <xf numFmtId="166" fontId="13" fillId="0" borderId="0" xfId="0" applyNumberFormat="1" applyFont="1" applyAlignment="1">
      <alignment wrapText="1"/>
    </xf>
    <xf numFmtId="164" fontId="13" fillId="0" borderId="0" xfId="0" applyNumberFormat="1" applyFont="1" applyAlignment="1">
      <alignment wrapText="1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wrapText="1"/>
    </xf>
    <xf numFmtId="49" fontId="13" fillId="0" borderId="0" xfId="0" applyNumberFormat="1" applyFont="1" applyAlignment="1">
      <alignment horizontal="left" wrapText="1"/>
    </xf>
    <xf numFmtId="166" fontId="13" fillId="0" borderId="0" xfId="0" applyNumberFormat="1" applyFont="1"/>
    <xf numFmtId="0" fontId="15" fillId="0" borderId="0" xfId="0" applyFont="1"/>
    <xf numFmtId="0" fontId="16" fillId="0" borderId="94" xfId="0" applyFont="1" applyBorder="1"/>
    <xf numFmtId="166" fontId="16" fillId="0" borderId="94" xfId="0" applyNumberFormat="1" applyFont="1" applyBorder="1"/>
    <xf numFmtId="164" fontId="16" fillId="0" borderId="94" xfId="0" applyNumberFormat="1" applyFont="1" applyBorder="1"/>
    <xf numFmtId="0" fontId="17" fillId="0" borderId="94" xfId="0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  <xf numFmtId="0" fontId="4" fillId="0" borderId="1" xfId="0" applyFont="1" applyFill="1" applyBorder="1" applyAlignment="1">
      <alignment wrapText="1"/>
    </xf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1BBC-C726-4983-9BBC-94B8A3B59E62}">
  <dimension ref="A1:Z105"/>
  <sheetViews>
    <sheetView tabSelected="1" workbookViewId="0">
      <selection activeCell="B7" sqref="B7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1</v>
      </c>
      <c r="G2" s="6"/>
    </row>
    <row r="3" spans="1:26" x14ac:dyDescent="0.25">
      <c r="A3" s="199" t="s">
        <v>431</v>
      </c>
      <c r="B3" s="199"/>
      <c r="C3" s="199"/>
      <c r="D3" s="199"/>
      <c r="E3" s="199"/>
      <c r="F3" s="7" t="s">
        <v>2</v>
      </c>
      <c r="G3" s="7" t="s">
        <v>3</v>
      </c>
    </row>
    <row r="4" spans="1:26" x14ac:dyDescent="0.25">
      <c r="A4" s="199"/>
      <c r="B4" s="199"/>
      <c r="C4" s="199"/>
      <c r="D4" s="199"/>
      <c r="E4" s="199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</row>
    <row r="7" spans="1:26" x14ac:dyDescent="0.25">
      <c r="A7" s="185" t="s">
        <v>11</v>
      </c>
      <c r="B7" s="186"/>
      <c r="C7" s="186"/>
      <c r="D7" s="186"/>
      <c r="E7" s="186"/>
      <c r="F7" s="186"/>
      <c r="G7" s="186"/>
      <c r="K7">
        <f>'SO 6404'!K102</f>
        <v>0</v>
      </c>
      <c r="Q7">
        <v>30.126000000000001</v>
      </c>
    </row>
    <row r="8" spans="1:26" x14ac:dyDescent="0.25">
      <c r="A8" s="185" t="s">
        <v>12</v>
      </c>
      <c r="B8" s="186"/>
      <c r="C8" s="186"/>
      <c r="D8" s="186"/>
      <c r="E8" s="186"/>
      <c r="F8" s="186"/>
      <c r="G8" s="186"/>
      <c r="K8">
        <f>'SO 6407'!K71</f>
        <v>0</v>
      </c>
      <c r="Q8">
        <v>30.126000000000001</v>
      </c>
    </row>
    <row r="9" spans="1:26" x14ac:dyDescent="0.25">
      <c r="A9" s="61" t="s">
        <v>13</v>
      </c>
      <c r="B9" s="67"/>
      <c r="C9" s="67"/>
      <c r="D9" s="67"/>
      <c r="E9" s="67"/>
      <c r="F9" s="67"/>
      <c r="G9" s="67"/>
      <c r="K9">
        <f>'SO 6410'!K83</f>
        <v>0</v>
      </c>
      <c r="Q9">
        <v>30.126000000000001</v>
      </c>
    </row>
    <row r="10" spans="1:26" x14ac:dyDescent="0.25">
      <c r="A10" s="192" t="s">
        <v>424</v>
      </c>
      <c r="B10" s="193"/>
      <c r="C10" s="193"/>
      <c r="D10" s="193"/>
      <c r="E10" s="193"/>
      <c r="F10" s="193"/>
      <c r="G10" s="193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90" t="s">
        <v>425</v>
      </c>
      <c r="B11" s="191"/>
      <c r="C11" s="191"/>
      <c r="D11" s="191"/>
      <c r="E11" s="191"/>
      <c r="F11" s="191"/>
      <c r="G11" s="191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5" t="s">
        <v>426</v>
      </c>
      <c r="B12" s="188"/>
      <c r="C12" s="188"/>
      <c r="D12" s="188"/>
      <c r="E12" s="188"/>
      <c r="F12" s="188"/>
      <c r="G12" s="188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5" t="s">
        <v>427</v>
      </c>
      <c r="B13" s="188"/>
      <c r="C13" s="188"/>
      <c r="D13" s="188"/>
      <c r="E13" s="188"/>
      <c r="F13" s="188"/>
      <c r="G13" s="188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0"/>
      <c r="B14" s="189"/>
      <c r="C14" s="189"/>
      <c r="D14" s="189"/>
      <c r="E14" s="189"/>
      <c r="F14" s="189"/>
      <c r="G14" s="189"/>
    </row>
    <row r="15" spans="1:26" x14ac:dyDescent="0.25">
      <c r="A15" s="10"/>
      <c r="B15" s="189"/>
      <c r="C15" s="189"/>
      <c r="D15" s="189"/>
      <c r="E15" s="189"/>
      <c r="F15" s="189"/>
      <c r="G15" s="189"/>
    </row>
    <row r="16" spans="1:26" x14ac:dyDescent="0.25">
      <c r="A16" s="10"/>
      <c r="B16" s="189"/>
      <c r="C16" s="189"/>
      <c r="D16" s="189"/>
      <c r="E16" s="189"/>
      <c r="F16" s="189"/>
      <c r="G16" s="189"/>
    </row>
    <row r="17" spans="1:7" x14ac:dyDescent="0.25">
      <c r="A17" s="10"/>
      <c r="B17" s="189"/>
      <c r="C17" s="189"/>
      <c r="D17" s="189"/>
      <c r="E17" s="189"/>
      <c r="F17" s="189"/>
      <c r="G17" s="189"/>
    </row>
    <row r="18" spans="1:7" x14ac:dyDescent="0.25">
      <c r="A18" s="10"/>
      <c r="B18" s="189"/>
      <c r="C18" s="189"/>
      <c r="D18" s="189"/>
      <c r="E18" s="189"/>
      <c r="F18" s="189"/>
      <c r="G18" s="189"/>
    </row>
    <row r="19" spans="1:7" x14ac:dyDescent="0.25">
      <c r="A19" s="10"/>
      <c r="B19" s="189"/>
      <c r="C19" s="189"/>
      <c r="D19" s="189"/>
      <c r="E19" s="189"/>
      <c r="F19" s="189"/>
      <c r="G19" s="189"/>
    </row>
    <row r="20" spans="1:7" x14ac:dyDescent="0.25">
      <c r="A20" s="10"/>
      <c r="B20" s="189"/>
      <c r="C20" s="189"/>
      <c r="D20" s="189"/>
      <c r="E20" s="189"/>
      <c r="F20" s="189"/>
      <c r="G20" s="189"/>
    </row>
    <row r="21" spans="1:7" x14ac:dyDescent="0.25">
      <c r="A21" s="10"/>
      <c r="B21" s="189"/>
      <c r="C21" s="189"/>
      <c r="D21" s="189"/>
      <c r="E21" s="189"/>
      <c r="F21" s="189"/>
      <c r="G21" s="189"/>
    </row>
    <row r="22" spans="1:7" x14ac:dyDescent="0.25">
      <c r="A22" s="10"/>
      <c r="B22" s="189"/>
      <c r="C22" s="189"/>
      <c r="D22" s="189"/>
      <c r="E22" s="189"/>
      <c r="F22" s="189"/>
      <c r="G22" s="189"/>
    </row>
    <row r="23" spans="1:7" x14ac:dyDescent="0.25">
      <c r="A23" s="10"/>
      <c r="B23" s="189"/>
      <c r="C23" s="189"/>
      <c r="D23" s="189"/>
      <c r="E23" s="189"/>
      <c r="F23" s="189"/>
      <c r="G23" s="189"/>
    </row>
    <row r="24" spans="1:7" x14ac:dyDescent="0.25">
      <c r="A24" s="10"/>
      <c r="B24" s="189"/>
      <c r="C24" s="189"/>
      <c r="D24" s="189"/>
      <c r="E24" s="189"/>
      <c r="F24" s="189"/>
      <c r="G24" s="189"/>
    </row>
    <row r="25" spans="1:7" x14ac:dyDescent="0.25">
      <c r="A25" s="10"/>
      <c r="B25" s="189"/>
      <c r="C25" s="189"/>
      <c r="D25" s="189"/>
      <c r="E25" s="189"/>
      <c r="F25" s="189"/>
      <c r="G25" s="189"/>
    </row>
    <row r="26" spans="1:7" x14ac:dyDescent="0.25">
      <c r="A26" s="10"/>
      <c r="B26" s="189"/>
      <c r="C26" s="189"/>
      <c r="D26" s="189"/>
      <c r="E26" s="189"/>
      <c r="F26" s="189"/>
      <c r="G26" s="189"/>
    </row>
    <row r="27" spans="1:7" x14ac:dyDescent="0.25">
      <c r="A27" s="10"/>
      <c r="B27" s="189"/>
      <c r="C27" s="189"/>
      <c r="D27" s="189"/>
      <c r="E27" s="189"/>
      <c r="F27" s="189"/>
      <c r="G27" s="189"/>
    </row>
    <row r="28" spans="1:7" x14ac:dyDescent="0.25">
      <c r="A28" s="10"/>
      <c r="B28" s="189"/>
      <c r="C28" s="189"/>
      <c r="D28" s="189"/>
      <c r="E28" s="189"/>
      <c r="F28" s="189"/>
      <c r="G28" s="189"/>
    </row>
    <row r="29" spans="1:7" x14ac:dyDescent="0.25">
      <c r="A29" s="10"/>
      <c r="B29" s="189"/>
      <c r="C29" s="189"/>
      <c r="D29" s="189"/>
      <c r="E29" s="189"/>
      <c r="F29" s="189"/>
      <c r="G29" s="189"/>
    </row>
    <row r="30" spans="1:7" x14ac:dyDescent="0.25">
      <c r="A30" s="10"/>
      <c r="B30" s="189"/>
      <c r="C30" s="189"/>
      <c r="D30" s="189"/>
      <c r="E30" s="189"/>
      <c r="F30" s="189"/>
      <c r="G30" s="189"/>
    </row>
    <row r="31" spans="1:7" x14ac:dyDescent="0.25">
      <c r="A31" s="10"/>
      <c r="B31" s="189"/>
      <c r="C31" s="189"/>
      <c r="D31" s="189"/>
      <c r="E31" s="189"/>
      <c r="F31" s="189"/>
      <c r="G31" s="189"/>
    </row>
    <row r="32" spans="1:7" x14ac:dyDescent="0.25">
      <c r="A32" s="10"/>
      <c r="B32" s="189"/>
      <c r="C32" s="189"/>
      <c r="D32" s="189"/>
      <c r="E32" s="189"/>
      <c r="F32" s="189"/>
      <c r="G32" s="189"/>
    </row>
    <row r="33" spans="1:7" x14ac:dyDescent="0.25">
      <c r="A33" s="10"/>
      <c r="B33" s="189"/>
      <c r="C33" s="189"/>
      <c r="D33" s="189"/>
      <c r="E33" s="189"/>
      <c r="F33" s="189"/>
      <c r="G33" s="189"/>
    </row>
    <row r="34" spans="1:7" x14ac:dyDescent="0.25">
      <c r="A34" s="10"/>
      <c r="B34" s="189"/>
      <c r="C34" s="189"/>
      <c r="D34" s="189"/>
      <c r="E34" s="189"/>
      <c r="F34" s="189"/>
      <c r="G34" s="189"/>
    </row>
    <row r="35" spans="1:7" x14ac:dyDescent="0.25">
      <c r="A35" s="10"/>
      <c r="B35" s="189"/>
      <c r="C35" s="189"/>
      <c r="D35" s="189"/>
      <c r="E35" s="189"/>
      <c r="F35" s="189"/>
      <c r="G35" s="189"/>
    </row>
    <row r="36" spans="1:7" x14ac:dyDescent="0.25">
      <c r="A36" s="1"/>
      <c r="B36" s="141"/>
      <c r="C36" s="141"/>
      <c r="D36" s="141"/>
      <c r="E36" s="141"/>
      <c r="F36" s="141"/>
      <c r="G36" s="141"/>
    </row>
    <row r="37" spans="1:7" x14ac:dyDescent="0.25">
      <c r="A37" s="1"/>
      <c r="B37" s="141"/>
      <c r="C37" s="141"/>
      <c r="D37" s="141"/>
      <c r="E37" s="141"/>
      <c r="F37" s="141"/>
      <c r="G37" s="141"/>
    </row>
    <row r="38" spans="1:7" x14ac:dyDescent="0.25">
      <c r="A38" s="1"/>
      <c r="B38" s="141"/>
      <c r="C38" s="141"/>
      <c r="D38" s="141"/>
      <c r="E38" s="141"/>
      <c r="F38" s="141"/>
      <c r="G38" s="141"/>
    </row>
    <row r="39" spans="1:7" x14ac:dyDescent="0.25">
      <c r="A39" s="1"/>
      <c r="B39" s="141"/>
      <c r="C39" s="141"/>
      <c r="D39" s="141"/>
      <c r="E39" s="141"/>
      <c r="F39" s="141"/>
      <c r="G39" s="141"/>
    </row>
    <row r="40" spans="1:7" x14ac:dyDescent="0.25">
      <c r="A40" s="1"/>
      <c r="B40" s="141"/>
      <c r="C40" s="141"/>
      <c r="D40" s="141"/>
      <c r="E40" s="141"/>
      <c r="F40" s="141"/>
      <c r="G40" s="141"/>
    </row>
    <row r="41" spans="1:7" x14ac:dyDescent="0.25">
      <c r="A41" s="1"/>
      <c r="B41" s="141"/>
      <c r="C41" s="141"/>
      <c r="D41" s="141"/>
      <c r="E41" s="141"/>
      <c r="F41" s="141"/>
      <c r="G41" s="141"/>
    </row>
    <row r="42" spans="1:7" x14ac:dyDescent="0.25">
      <c r="A42" s="1"/>
      <c r="B42" s="141"/>
      <c r="C42" s="141"/>
      <c r="D42" s="141"/>
      <c r="E42" s="141"/>
      <c r="F42" s="141"/>
      <c r="G42" s="141"/>
    </row>
    <row r="43" spans="1:7" x14ac:dyDescent="0.25">
      <c r="A43" s="1"/>
      <c r="B43" s="141"/>
      <c r="C43" s="141"/>
      <c r="D43" s="141"/>
      <c r="E43" s="141"/>
      <c r="F43" s="141"/>
      <c r="G43" s="141"/>
    </row>
    <row r="44" spans="1:7" x14ac:dyDescent="0.25">
      <c r="A44" s="1"/>
      <c r="B44" s="141"/>
      <c r="C44" s="141"/>
      <c r="D44" s="141"/>
      <c r="E44" s="141"/>
      <c r="F44" s="141"/>
      <c r="G44" s="141"/>
    </row>
    <row r="45" spans="1:7" x14ac:dyDescent="0.25">
      <c r="A45" s="1"/>
      <c r="B45" s="141"/>
      <c r="C45" s="141"/>
      <c r="D45" s="141"/>
      <c r="E45" s="141"/>
      <c r="F45" s="141"/>
      <c r="G45" s="141"/>
    </row>
    <row r="46" spans="1:7" x14ac:dyDescent="0.25">
      <c r="A46" s="1"/>
      <c r="B46" s="141"/>
      <c r="C46" s="141"/>
      <c r="D46" s="141"/>
      <c r="E46" s="141"/>
      <c r="F46" s="141"/>
      <c r="G46" s="141"/>
    </row>
    <row r="47" spans="1:7" x14ac:dyDescent="0.25">
      <c r="A47" s="1"/>
      <c r="B47" s="141"/>
      <c r="C47" s="141"/>
      <c r="D47" s="141"/>
      <c r="E47" s="141"/>
      <c r="F47" s="141"/>
      <c r="G47" s="141"/>
    </row>
    <row r="48" spans="1:7" x14ac:dyDescent="0.25">
      <c r="A48" s="1"/>
      <c r="B48" s="141"/>
      <c r="C48" s="141"/>
      <c r="D48" s="141"/>
      <c r="E48" s="141"/>
      <c r="F48" s="141"/>
      <c r="G48" s="141"/>
    </row>
    <row r="49" spans="1:7" x14ac:dyDescent="0.25">
      <c r="A49" s="1"/>
      <c r="B49" s="141"/>
      <c r="C49" s="141"/>
      <c r="D49" s="141"/>
      <c r="E49" s="141"/>
      <c r="F49" s="141"/>
      <c r="G49" s="141"/>
    </row>
    <row r="50" spans="1:7" x14ac:dyDescent="0.25">
      <c r="A50" s="1"/>
      <c r="B50" s="141"/>
      <c r="C50" s="141"/>
      <c r="D50" s="141"/>
      <c r="E50" s="141"/>
      <c r="F50" s="141"/>
      <c r="G50" s="141"/>
    </row>
    <row r="51" spans="1:7" x14ac:dyDescent="0.25">
      <c r="B51" s="187"/>
      <c r="C51" s="187"/>
      <c r="D51" s="187"/>
      <c r="E51" s="187"/>
      <c r="F51" s="187"/>
      <c r="G51" s="187"/>
    </row>
    <row r="52" spans="1:7" x14ac:dyDescent="0.25">
      <c r="B52" s="187"/>
      <c r="C52" s="187"/>
      <c r="D52" s="187"/>
      <c r="E52" s="187"/>
      <c r="F52" s="187"/>
      <c r="G52" s="187"/>
    </row>
    <row r="53" spans="1:7" x14ac:dyDescent="0.25">
      <c r="B53" s="187"/>
      <c r="C53" s="187"/>
      <c r="D53" s="187"/>
      <c r="E53" s="187"/>
      <c r="F53" s="187"/>
      <c r="G53" s="187"/>
    </row>
    <row r="54" spans="1:7" x14ac:dyDescent="0.25">
      <c r="B54" s="187"/>
      <c r="C54" s="187"/>
      <c r="D54" s="187"/>
      <c r="E54" s="187"/>
      <c r="F54" s="187"/>
      <c r="G54" s="187"/>
    </row>
    <row r="55" spans="1:7" x14ac:dyDescent="0.25">
      <c r="B55" s="187"/>
      <c r="C55" s="187"/>
      <c r="D55" s="187"/>
      <c r="E55" s="187"/>
      <c r="F55" s="187"/>
      <c r="G55" s="187"/>
    </row>
    <row r="56" spans="1:7" x14ac:dyDescent="0.25">
      <c r="B56" s="187"/>
      <c r="C56" s="187"/>
      <c r="D56" s="187"/>
      <c r="E56" s="187"/>
      <c r="F56" s="187"/>
      <c r="G56" s="187"/>
    </row>
    <row r="57" spans="1:7" x14ac:dyDescent="0.25">
      <c r="B57" s="187"/>
      <c r="C57" s="187"/>
      <c r="D57" s="187"/>
      <c r="E57" s="187"/>
      <c r="F57" s="187"/>
      <c r="G57" s="187"/>
    </row>
    <row r="58" spans="1:7" x14ac:dyDescent="0.25">
      <c r="B58" s="187"/>
      <c r="C58" s="187"/>
      <c r="D58" s="187"/>
      <c r="E58" s="187"/>
      <c r="F58" s="187"/>
      <c r="G58" s="187"/>
    </row>
    <row r="59" spans="1:7" x14ac:dyDescent="0.25">
      <c r="B59" s="187"/>
      <c r="C59" s="187"/>
      <c r="D59" s="187"/>
      <c r="E59" s="187"/>
      <c r="F59" s="187"/>
      <c r="G59" s="187"/>
    </row>
    <row r="60" spans="1:7" x14ac:dyDescent="0.25">
      <c r="B60" s="187"/>
      <c r="C60" s="187"/>
      <c r="D60" s="187"/>
      <c r="E60" s="187"/>
      <c r="F60" s="187"/>
      <c r="G60" s="187"/>
    </row>
    <row r="61" spans="1:7" x14ac:dyDescent="0.25">
      <c r="B61" s="187"/>
      <c r="C61" s="187"/>
      <c r="D61" s="187"/>
      <c r="E61" s="187"/>
      <c r="F61" s="187"/>
      <c r="G61" s="187"/>
    </row>
    <row r="62" spans="1:7" x14ac:dyDescent="0.25">
      <c r="B62" s="187"/>
      <c r="C62" s="187"/>
      <c r="D62" s="187"/>
      <c r="E62" s="187"/>
      <c r="F62" s="187"/>
      <c r="G62" s="187"/>
    </row>
    <row r="63" spans="1:7" x14ac:dyDescent="0.25">
      <c r="B63" s="187"/>
      <c r="C63" s="187"/>
      <c r="D63" s="187"/>
      <c r="E63" s="187"/>
      <c r="F63" s="187"/>
      <c r="G63" s="187"/>
    </row>
    <row r="64" spans="1:7" x14ac:dyDescent="0.25">
      <c r="B64" s="187"/>
      <c r="C64" s="187"/>
      <c r="D64" s="187"/>
      <c r="E64" s="187"/>
      <c r="F64" s="187"/>
      <c r="G64" s="187"/>
    </row>
    <row r="65" spans="2:7" x14ac:dyDescent="0.25">
      <c r="B65" s="187"/>
      <c r="C65" s="187"/>
      <c r="D65" s="187"/>
      <c r="E65" s="187"/>
      <c r="F65" s="187"/>
      <c r="G65" s="187"/>
    </row>
    <row r="66" spans="2:7" x14ac:dyDescent="0.25">
      <c r="B66" s="187"/>
      <c r="C66" s="187"/>
      <c r="D66" s="187"/>
      <c r="E66" s="187"/>
      <c r="F66" s="187"/>
      <c r="G66" s="187"/>
    </row>
    <row r="67" spans="2:7" x14ac:dyDescent="0.25">
      <c r="B67" s="187"/>
      <c r="C67" s="187"/>
      <c r="D67" s="187"/>
      <c r="E67" s="187"/>
      <c r="F67" s="187"/>
      <c r="G67" s="187"/>
    </row>
    <row r="68" spans="2:7" x14ac:dyDescent="0.25">
      <c r="B68" s="187"/>
      <c r="C68" s="187"/>
      <c r="D68" s="187"/>
      <c r="E68" s="187"/>
      <c r="F68" s="187"/>
      <c r="G68" s="187"/>
    </row>
    <row r="69" spans="2:7" x14ac:dyDescent="0.25">
      <c r="B69" s="187"/>
      <c r="C69" s="187"/>
      <c r="D69" s="187"/>
      <c r="E69" s="187"/>
      <c r="F69" s="187"/>
      <c r="G69" s="187"/>
    </row>
    <row r="70" spans="2:7" x14ac:dyDescent="0.25">
      <c r="B70" s="187"/>
      <c r="C70" s="187"/>
      <c r="D70" s="187"/>
      <c r="E70" s="187"/>
      <c r="F70" s="187"/>
      <c r="G70" s="187"/>
    </row>
    <row r="71" spans="2:7" x14ac:dyDescent="0.25">
      <c r="B71" s="187"/>
      <c r="C71" s="187"/>
      <c r="D71" s="187"/>
      <c r="E71" s="187"/>
      <c r="F71" s="187"/>
      <c r="G71" s="187"/>
    </row>
    <row r="72" spans="2:7" x14ac:dyDescent="0.25">
      <c r="B72" s="187"/>
      <c r="C72" s="187"/>
      <c r="D72" s="187"/>
      <c r="E72" s="187"/>
      <c r="F72" s="187"/>
      <c r="G72" s="187"/>
    </row>
    <row r="73" spans="2:7" x14ac:dyDescent="0.25">
      <c r="B73" s="187"/>
      <c r="C73" s="187"/>
      <c r="D73" s="187"/>
      <c r="E73" s="187"/>
      <c r="F73" s="187"/>
      <c r="G73" s="187"/>
    </row>
    <row r="74" spans="2:7" x14ac:dyDescent="0.25">
      <c r="B74" s="187"/>
      <c r="C74" s="187"/>
      <c r="D74" s="187"/>
      <c r="E74" s="187"/>
      <c r="F74" s="187"/>
      <c r="G74" s="187"/>
    </row>
    <row r="75" spans="2:7" x14ac:dyDescent="0.25">
      <c r="B75" s="187"/>
      <c r="C75" s="187"/>
      <c r="D75" s="187"/>
      <c r="E75" s="187"/>
      <c r="F75" s="187"/>
      <c r="G75" s="187"/>
    </row>
    <row r="76" spans="2:7" x14ac:dyDescent="0.25">
      <c r="B76" s="187"/>
      <c r="C76" s="187"/>
      <c r="D76" s="187"/>
      <c r="E76" s="187"/>
      <c r="F76" s="187"/>
      <c r="G76" s="187"/>
    </row>
    <row r="77" spans="2:7" x14ac:dyDescent="0.25">
      <c r="B77" s="187"/>
      <c r="C77" s="187"/>
      <c r="D77" s="187"/>
      <c r="E77" s="187"/>
      <c r="F77" s="187"/>
      <c r="G77" s="187"/>
    </row>
    <row r="78" spans="2:7" x14ac:dyDescent="0.25">
      <c r="B78" s="187"/>
      <c r="C78" s="187"/>
      <c r="D78" s="187"/>
      <c r="E78" s="187"/>
      <c r="F78" s="187"/>
      <c r="G78" s="187"/>
    </row>
    <row r="79" spans="2:7" x14ac:dyDescent="0.25">
      <c r="B79" s="187"/>
      <c r="C79" s="187"/>
      <c r="D79" s="187"/>
      <c r="E79" s="187"/>
      <c r="F79" s="187"/>
      <c r="G79" s="187"/>
    </row>
    <row r="80" spans="2:7" x14ac:dyDescent="0.25">
      <c r="B80" s="187"/>
      <c r="C80" s="187"/>
      <c r="D80" s="187"/>
      <c r="E80" s="187"/>
      <c r="F80" s="187"/>
      <c r="G80" s="187"/>
    </row>
    <row r="81" spans="2:7" x14ac:dyDescent="0.25">
      <c r="B81" s="187"/>
      <c r="C81" s="187"/>
      <c r="D81" s="187"/>
      <c r="E81" s="187"/>
      <c r="F81" s="187"/>
      <c r="G81" s="187"/>
    </row>
    <row r="82" spans="2:7" x14ac:dyDescent="0.25">
      <c r="B82" s="187"/>
      <c r="C82" s="187"/>
      <c r="D82" s="187"/>
      <c r="E82" s="187"/>
      <c r="F82" s="187"/>
      <c r="G82" s="187"/>
    </row>
    <row r="83" spans="2:7" x14ac:dyDescent="0.25">
      <c r="B83" s="187"/>
      <c r="C83" s="187"/>
      <c r="D83" s="187"/>
      <c r="E83" s="187"/>
      <c r="F83" s="187"/>
      <c r="G83" s="187"/>
    </row>
    <row r="84" spans="2:7" x14ac:dyDescent="0.25">
      <c r="B84" s="187"/>
      <c r="C84" s="187"/>
      <c r="D84" s="187"/>
      <c r="E84" s="187"/>
      <c r="F84" s="187"/>
      <c r="G84" s="187"/>
    </row>
    <row r="85" spans="2:7" x14ac:dyDescent="0.25">
      <c r="B85" s="187"/>
      <c r="C85" s="187"/>
      <c r="D85" s="187"/>
      <c r="E85" s="187"/>
      <c r="F85" s="187"/>
      <c r="G85" s="187"/>
    </row>
    <row r="86" spans="2:7" x14ac:dyDescent="0.25">
      <c r="B86" s="187"/>
      <c r="C86" s="187"/>
      <c r="D86" s="187"/>
      <c r="E86" s="187"/>
      <c r="F86" s="187"/>
      <c r="G86" s="187"/>
    </row>
    <row r="87" spans="2:7" x14ac:dyDescent="0.25">
      <c r="B87" s="187"/>
      <c r="C87" s="187"/>
      <c r="D87" s="187"/>
      <c r="E87" s="187"/>
      <c r="F87" s="187"/>
      <c r="G87" s="187"/>
    </row>
    <row r="88" spans="2:7" x14ac:dyDescent="0.25">
      <c r="B88" s="187"/>
      <c r="C88" s="187"/>
      <c r="D88" s="187"/>
      <c r="E88" s="187"/>
      <c r="F88" s="187"/>
      <c r="G88" s="187"/>
    </row>
    <row r="89" spans="2:7" x14ac:dyDescent="0.25">
      <c r="B89" s="187"/>
      <c r="C89" s="187"/>
      <c r="D89" s="187"/>
      <c r="E89" s="187"/>
      <c r="F89" s="187"/>
      <c r="G89" s="187"/>
    </row>
    <row r="90" spans="2:7" x14ac:dyDescent="0.25">
      <c r="B90" s="187"/>
      <c r="C90" s="187"/>
      <c r="D90" s="187"/>
      <c r="E90" s="187"/>
      <c r="F90" s="187"/>
      <c r="G90" s="187"/>
    </row>
    <row r="91" spans="2:7" x14ac:dyDescent="0.25">
      <c r="B91" s="187"/>
      <c r="C91" s="187"/>
      <c r="D91" s="187"/>
      <c r="E91" s="187"/>
      <c r="F91" s="187"/>
      <c r="G91" s="187"/>
    </row>
    <row r="92" spans="2:7" x14ac:dyDescent="0.25">
      <c r="B92" s="187"/>
      <c r="C92" s="187"/>
      <c r="D92" s="187"/>
      <c r="E92" s="187"/>
      <c r="F92" s="187"/>
      <c r="G92" s="187"/>
    </row>
    <row r="93" spans="2:7" x14ac:dyDescent="0.25">
      <c r="B93" s="187"/>
      <c r="C93" s="187"/>
      <c r="D93" s="187"/>
      <c r="E93" s="187"/>
      <c r="F93" s="187"/>
      <c r="G93" s="187"/>
    </row>
    <row r="94" spans="2:7" x14ac:dyDescent="0.25">
      <c r="B94" s="187"/>
      <c r="C94" s="187"/>
      <c r="D94" s="187"/>
      <c r="E94" s="187"/>
      <c r="F94" s="187"/>
      <c r="G94" s="187"/>
    </row>
    <row r="95" spans="2:7" x14ac:dyDescent="0.25">
      <c r="B95" s="187"/>
      <c r="C95" s="187"/>
      <c r="D95" s="187"/>
      <c r="E95" s="187"/>
      <c r="F95" s="187"/>
      <c r="G95" s="187"/>
    </row>
    <row r="96" spans="2:7" x14ac:dyDescent="0.25">
      <c r="B96" s="187"/>
      <c r="C96" s="187"/>
      <c r="D96" s="187"/>
      <c r="E96" s="187"/>
      <c r="F96" s="187"/>
      <c r="G96" s="187"/>
    </row>
    <row r="97" spans="2:7" x14ac:dyDescent="0.25">
      <c r="B97" s="187"/>
      <c r="C97" s="187"/>
      <c r="D97" s="187"/>
      <c r="E97" s="187"/>
      <c r="F97" s="187"/>
      <c r="G97" s="187"/>
    </row>
    <row r="98" spans="2:7" x14ac:dyDescent="0.25">
      <c r="B98" s="187"/>
      <c r="C98" s="187"/>
      <c r="D98" s="187"/>
      <c r="E98" s="187"/>
      <c r="F98" s="187"/>
      <c r="G98" s="187"/>
    </row>
    <row r="99" spans="2:7" x14ac:dyDescent="0.25">
      <c r="B99" s="187"/>
      <c r="C99" s="187"/>
      <c r="D99" s="187"/>
      <c r="E99" s="187"/>
      <c r="F99" s="187"/>
      <c r="G99" s="187"/>
    </row>
    <row r="100" spans="2:7" x14ac:dyDescent="0.25">
      <c r="B100" s="187"/>
      <c r="C100" s="187"/>
      <c r="D100" s="187"/>
      <c r="E100" s="187"/>
      <c r="F100" s="187"/>
      <c r="G100" s="187"/>
    </row>
    <row r="101" spans="2:7" x14ac:dyDescent="0.25">
      <c r="B101" s="187"/>
      <c r="C101" s="187"/>
      <c r="D101" s="187"/>
      <c r="E101" s="187"/>
      <c r="F101" s="187"/>
      <c r="G101" s="187"/>
    </row>
    <row r="102" spans="2:7" x14ac:dyDescent="0.25">
      <c r="B102" s="187"/>
      <c r="C102" s="187"/>
      <c r="D102" s="187"/>
      <c r="E102" s="187"/>
      <c r="F102" s="187"/>
      <c r="G102" s="187"/>
    </row>
    <row r="103" spans="2:7" x14ac:dyDescent="0.25">
      <c r="B103" s="187"/>
      <c r="C103" s="187"/>
      <c r="D103" s="187"/>
      <c r="E103" s="187"/>
      <c r="F103" s="187"/>
      <c r="G103" s="187"/>
    </row>
    <row r="104" spans="2:7" x14ac:dyDescent="0.25">
      <c r="B104" s="187"/>
      <c r="C104" s="187"/>
      <c r="D104" s="187"/>
      <c r="E104" s="187"/>
      <c r="F104" s="187"/>
      <c r="G104" s="187"/>
    </row>
    <row r="105" spans="2:7" x14ac:dyDescent="0.25">
      <c r="B105" s="187"/>
      <c r="C105" s="187"/>
      <c r="D105" s="187"/>
      <c r="E105" s="187"/>
      <c r="F105" s="187"/>
      <c r="G105" s="187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1FCB-83C2-4BB4-843C-F40A7460ED0A}">
  <dimension ref="A1:Z500"/>
  <sheetViews>
    <sheetView workbookViewId="0">
      <selection activeCell="F1" sqref="F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2" t="s">
        <v>20</v>
      </c>
      <c r="B1" s="213"/>
      <c r="C1" s="213"/>
      <c r="D1" s="214"/>
      <c r="E1" s="136" t="s">
        <v>18</v>
      </c>
      <c r="F1" s="136"/>
      <c r="W1">
        <v>30.126000000000001</v>
      </c>
    </row>
    <row r="2" spans="1:26" ht="20.100000000000001" customHeight="1" x14ac:dyDescent="0.25">
      <c r="A2" s="212" t="s">
        <v>21</v>
      </c>
      <c r="B2" s="213"/>
      <c r="C2" s="213"/>
      <c r="D2" s="214"/>
      <c r="E2" s="136" t="s">
        <v>16</v>
      </c>
      <c r="F2" s="135"/>
    </row>
    <row r="3" spans="1:26" ht="20.100000000000001" customHeight="1" x14ac:dyDescent="0.25">
      <c r="A3" s="212" t="s">
        <v>22</v>
      </c>
      <c r="B3" s="213"/>
      <c r="C3" s="213"/>
      <c r="D3" s="214"/>
      <c r="E3" s="136" t="s">
        <v>88</v>
      </c>
      <c r="F3" s="135"/>
    </row>
    <row r="4" spans="1:26" ht="19.5" customHeight="1" x14ac:dyDescent="0.25">
      <c r="A4" s="137" t="s">
        <v>431</v>
      </c>
      <c r="B4" s="134"/>
      <c r="C4" s="134"/>
      <c r="D4" s="134"/>
      <c r="E4" s="134"/>
      <c r="F4" s="134"/>
    </row>
    <row r="5" spans="1:26" ht="19.5" customHeight="1" x14ac:dyDescent="0.25">
      <c r="A5" s="137" t="s">
        <v>430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65</v>
      </c>
      <c r="B8" s="134"/>
      <c r="C8" s="134"/>
      <c r="D8" s="134"/>
      <c r="E8" s="134"/>
      <c r="F8" s="134"/>
    </row>
    <row r="9" spans="1:26" x14ac:dyDescent="0.25">
      <c r="A9" s="139" t="s">
        <v>62</v>
      </c>
      <c r="B9" s="139" t="s">
        <v>56</v>
      </c>
      <c r="C9" s="139" t="s">
        <v>57</v>
      </c>
      <c r="D9" s="139" t="s">
        <v>32</v>
      </c>
      <c r="E9" s="139" t="s">
        <v>63</v>
      </c>
      <c r="F9" s="139" t="s">
        <v>64</v>
      </c>
    </row>
    <row r="10" spans="1:26" x14ac:dyDescent="0.25">
      <c r="A10" s="146" t="s">
        <v>66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69</v>
      </c>
      <c r="B11" s="149"/>
      <c r="C11" s="149"/>
      <c r="D11" s="149"/>
      <c r="E11" s="150">
        <f>'SO 6410'!S14</f>
        <v>0</v>
      </c>
      <c r="F11" s="150">
        <f>'SO 6410'!V14</f>
        <v>0.38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2" t="s">
        <v>66</v>
      </c>
      <c r="B12" s="151"/>
      <c r="C12" s="151"/>
      <c r="D12" s="151"/>
      <c r="E12" s="152">
        <f>'SO 6410'!S16</f>
        <v>0</v>
      </c>
      <c r="F12" s="152">
        <f>'SO 6410'!V16</f>
        <v>0.38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1"/>
      <c r="B13" s="141"/>
      <c r="C13" s="141"/>
      <c r="D13" s="141"/>
      <c r="E13" s="140"/>
      <c r="F13" s="140"/>
    </row>
    <row r="14" spans="1:26" x14ac:dyDescent="0.25">
      <c r="A14" s="2" t="s">
        <v>226</v>
      </c>
      <c r="B14" s="151"/>
      <c r="C14" s="149"/>
      <c r="D14" s="149"/>
      <c r="E14" s="150"/>
      <c r="F14" s="150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x14ac:dyDescent="0.25">
      <c r="A15" s="148" t="s">
        <v>227</v>
      </c>
      <c r="B15" s="149"/>
      <c r="C15" s="149"/>
      <c r="D15" s="149"/>
      <c r="E15" s="150">
        <f>'SO 6410'!S26</f>
        <v>0</v>
      </c>
      <c r="F15" s="150">
        <f>'SO 6410'!V26</f>
        <v>0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148" t="s">
        <v>228</v>
      </c>
      <c r="B16" s="149"/>
      <c r="C16" s="149"/>
      <c r="D16" s="149"/>
      <c r="E16" s="150">
        <f>'SO 6410'!S80</f>
        <v>0</v>
      </c>
      <c r="F16" s="150">
        <f>'SO 6410'!V80</f>
        <v>7.0000000000000007E-2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2" t="s">
        <v>226</v>
      </c>
      <c r="B17" s="151"/>
      <c r="C17" s="151"/>
      <c r="D17" s="151"/>
      <c r="E17" s="152">
        <f>'SO 6410'!S82</f>
        <v>0</v>
      </c>
      <c r="F17" s="152">
        <f>'SO 6410'!V82</f>
        <v>7.0000000000000007E-2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"/>
      <c r="B18" s="141"/>
      <c r="C18" s="141"/>
      <c r="D18" s="141"/>
      <c r="E18" s="140"/>
      <c r="F18" s="140"/>
    </row>
    <row r="19" spans="1:26" x14ac:dyDescent="0.25">
      <c r="A19" s="2" t="s">
        <v>77</v>
      </c>
      <c r="B19" s="151"/>
      <c r="C19" s="151"/>
      <c r="D19" s="151"/>
      <c r="E19" s="152">
        <f>'SO 6410'!S83</f>
        <v>0</v>
      </c>
      <c r="F19" s="152">
        <f>'SO 6410'!V83</f>
        <v>0.45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"/>
      <c r="B20" s="141"/>
      <c r="C20" s="141"/>
      <c r="D20" s="141"/>
      <c r="E20" s="140"/>
      <c r="F20" s="140"/>
    </row>
    <row r="21" spans="1:26" x14ac:dyDescent="0.25">
      <c r="A21" s="1"/>
      <c r="B21" s="141"/>
      <c r="C21" s="141"/>
      <c r="D21" s="141"/>
      <c r="E21" s="140"/>
      <c r="F21" s="140"/>
    </row>
    <row r="22" spans="1:26" x14ac:dyDescent="0.25">
      <c r="A22" s="1"/>
      <c r="B22" s="141"/>
      <c r="C22" s="141"/>
      <c r="D22" s="141"/>
      <c r="E22" s="140"/>
      <c r="F22" s="140"/>
    </row>
    <row r="23" spans="1:26" x14ac:dyDescent="0.25">
      <c r="A23" s="1"/>
      <c r="B23" s="141"/>
      <c r="C23" s="141"/>
      <c r="D23" s="141"/>
      <c r="E23" s="140"/>
      <c r="F23" s="140"/>
    </row>
    <row r="24" spans="1:26" x14ac:dyDescent="0.25">
      <c r="A24" s="1"/>
      <c r="B24" s="141"/>
      <c r="C24" s="141"/>
      <c r="D24" s="141"/>
      <c r="E24" s="140"/>
      <c r="F24" s="140"/>
    </row>
    <row r="25" spans="1:26" x14ac:dyDescent="0.25">
      <c r="A25" s="1"/>
      <c r="B25" s="141"/>
      <c r="C25" s="141"/>
      <c r="D25" s="141"/>
      <c r="E25" s="140"/>
      <c r="F25" s="140"/>
    </row>
    <row r="26" spans="1:26" x14ac:dyDescent="0.25">
      <c r="A26" s="1"/>
      <c r="B26" s="141"/>
      <c r="C26" s="141"/>
      <c r="D26" s="141"/>
      <c r="E26" s="140"/>
      <c r="F26" s="140"/>
    </row>
    <row r="27" spans="1:26" x14ac:dyDescent="0.25">
      <c r="A27" s="1"/>
      <c r="B27" s="141"/>
      <c r="C27" s="141"/>
      <c r="D27" s="141"/>
      <c r="E27" s="140"/>
      <c r="F27" s="140"/>
    </row>
    <row r="28" spans="1:26" x14ac:dyDescent="0.25">
      <c r="A28" s="1"/>
      <c r="B28" s="141"/>
      <c r="C28" s="141"/>
      <c r="D28" s="141"/>
      <c r="E28" s="140"/>
      <c r="F28" s="140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1"/>
      <c r="B31" s="141"/>
      <c r="C31" s="141"/>
      <c r="D31" s="141"/>
      <c r="E31" s="140"/>
      <c r="F31" s="140"/>
    </row>
    <row r="32" spans="1:26" x14ac:dyDescent="0.25">
      <c r="A32" s="1"/>
      <c r="B32" s="141"/>
      <c r="C32" s="141"/>
      <c r="D32" s="141"/>
      <c r="E32" s="140"/>
      <c r="F32" s="140"/>
    </row>
    <row r="33" spans="1:6" x14ac:dyDescent="0.25">
      <c r="A33" s="1"/>
      <c r="B33" s="141"/>
      <c r="C33" s="141"/>
      <c r="D33" s="141"/>
      <c r="E33" s="140"/>
      <c r="F33" s="140"/>
    </row>
    <row r="34" spans="1:6" x14ac:dyDescent="0.25">
      <c r="A34" s="1"/>
      <c r="B34" s="141"/>
      <c r="C34" s="141"/>
      <c r="D34" s="141"/>
      <c r="E34" s="140"/>
      <c r="F34" s="140"/>
    </row>
    <row r="35" spans="1:6" x14ac:dyDescent="0.25">
      <c r="A35" s="1"/>
      <c r="B35" s="141"/>
      <c r="C35" s="141"/>
      <c r="D35" s="141"/>
      <c r="E35" s="140"/>
      <c r="F35" s="140"/>
    </row>
    <row r="36" spans="1:6" x14ac:dyDescent="0.25">
      <c r="A36" s="1"/>
      <c r="B36" s="141"/>
      <c r="C36" s="141"/>
      <c r="D36" s="141"/>
      <c r="E36" s="140"/>
      <c r="F36" s="140"/>
    </row>
    <row r="37" spans="1:6" x14ac:dyDescent="0.25">
      <c r="A37" s="1"/>
      <c r="B37" s="141"/>
      <c r="C37" s="141"/>
      <c r="D37" s="141"/>
      <c r="E37" s="140"/>
      <c r="F37" s="140"/>
    </row>
    <row r="38" spans="1:6" x14ac:dyDescent="0.25">
      <c r="A38" s="1"/>
      <c r="B38" s="141"/>
      <c r="C38" s="141"/>
      <c r="D38" s="141"/>
      <c r="E38" s="140"/>
      <c r="F38" s="140"/>
    </row>
    <row r="39" spans="1:6" x14ac:dyDescent="0.25">
      <c r="A39" s="1"/>
      <c r="B39" s="141"/>
      <c r="C39" s="141"/>
      <c r="D39" s="141"/>
      <c r="E39" s="140"/>
      <c r="F39" s="140"/>
    </row>
    <row r="40" spans="1:6" x14ac:dyDescent="0.25">
      <c r="A40" s="1"/>
      <c r="B40" s="141"/>
      <c r="C40" s="141"/>
      <c r="D40" s="141"/>
      <c r="E40" s="140"/>
      <c r="F40" s="140"/>
    </row>
    <row r="41" spans="1:6" x14ac:dyDescent="0.25">
      <c r="A41" s="1"/>
      <c r="B41" s="141"/>
      <c r="C41" s="141"/>
      <c r="D41" s="141"/>
      <c r="E41" s="140"/>
      <c r="F41" s="140"/>
    </row>
    <row r="42" spans="1:6" x14ac:dyDescent="0.25">
      <c r="A42" s="1"/>
      <c r="B42" s="141"/>
      <c r="C42" s="141"/>
      <c r="D42" s="141"/>
      <c r="E42" s="140"/>
      <c r="F42" s="140"/>
    </row>
    <row r="43" spans="1:6" x14ac:dyDescent="0.25">
      <c r="A43" s="1"/>
      <c r="B43" s="141"/>
      <c r="C43" s="141"/>
      <c r="D43" s="141"/>
      <c r="E43" s="140"/>
      <c r="F43" s="140"/>
    </row>
    <row r="44" spans="1:6" x14ac:dyDescent="0.25">
      <c r="A44" s="1"/>
      <c r="B44" s="141"/>
      <c r="C44" s="141"/>
      <c r="D44" s="141"/>
      <c r="E44" s="140"/>
      <c r="F44" s="140"/>
    </row>
    <row r="45" spans="1:6" x14ac:dyDescent="0.25">
      <c r="A45" s="1"/>
      <c r="B45" s="141"/>
      <c r="C45" s="141"/>
      <c r="D45" s="141"/>
      <c r="E45" s="140"/>
      <c r="F45" s="140"/>
    </row>
    <row r="46" spans="1:6" x14ac:dyDescent="0.25">
      <c r="A46" s="1"/>
      <c r="B46" s="141"/>
      <c r="C46" s="141"/>
      <c r="D46" s="141"/>
      <c r="E46" s="140"/>
      <c r="F46" s="140"/>
    </row>
    <row r="47" spans="1:6" x14ac:dyDescent="0.25">
      <c r="A47" s="1"/>
      <c r="B47" s="141"/>
      <c r="C47" s="141"/>
      <c r="D47" s="141"/>
      <c r="E47" s="140"/>
      <c r="F47" s="140"/>
    </row>
    <row r="48" spans="1: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9BFFC-7DDC-4047-8F54-7C4B93400958}">
  <dimension ref="A1:AA83"/>
  <sheetViews>
    <sheetView workbookViewId="0">
      <pane ySplit="8" topLeftCell="A67" activePane="bottomLeft" state="frozen"/>
      <selection pane="bottomLeft" activeCell="P1" sqref="P1"/>
    </sheetView>
  </sheetViews>
  <sheetFormatPr defaultColWidth="0" defaultRowHeight="15" x14ac:dyDescent="0.25"/>
  <cols>
    <col min="1" max="1" width="4.7109375" hidden="1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15" t="s">
        <v>20</v>
      </c>
      <c r="C1" s="216"/>
      <c r="D1" s="216"/>
      <c r="E1" s="216"/>
      <c r="F1" s="216"/>
      <c r="G1" s="216"/>
      <c r="H1" s="217"/>
      <c r="I1" s="156" t="s">
        <v>18</v>
      </c>
      <c r="J1" s="11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15" t="s">
        <v>21</v>
      </c>
      <c r="C2" s="216"/>
      <c r="D2" s="216"/>
      <c r="E2" s="216"/>
      <c r="F2" s="216"/>
      <c r="G2" s="216"/>
      <c r="H2" s="217"/>
      <c r="I2" s="156" t="s">
        <v>16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15" t="s">
        <v>22</v>
      </c>
      <c r="C3" s="216"/>
      <c r="D3" s="216"/>
      <c r="E3" s="216"/>
      <c r="F3" s="216"/>
      <c r="G3" s="216"/>
      <c r="H3" s="217"/>
      <c r="I3" s="156" t="s">
        <v>88</v>
      </c>
      <c r="J3" s="11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 ht="19.5" customHeight="1" x14ac:dyDescent="0.25">
      <c r="A4" s="3"/>
      <c r="B4" s="5" t="s">
        <v>429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ht="19.5" customHeight="1" x14ac:dyDescent="0.25">
      <c r="A5" s="3"/>
      <c r="B5" s="5" t="s">
        <v>430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65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8" t="s">
        <v>78</v>
      </c>
      <c r="B8" s="158" t="s">
        <v>79</v>
      </c>
      <c r="C8" s="158" t="s">
        <v>80</v>
      </c>
      <c r="D8" s="158" t="s">
        <v>81</v>
      </c>
      <c r="E8" s="158" t="s">
        <v>82</v>
      </c>
      <c r="F8" s="158" t="s">
        <v>83</v>
      </c>
      <c r="G8" s="158" t="s">
        <v>56</v>
      </c>
      <c r="H8" s="158" t="s">
        <v>57</v>
      </c>
      <c r="I8" s="158" t="s">
        <v>84</v>
      </c>
      <c r="J8" s="158"/>
      <c r="K8" s="158"/>
      <c r="L8" s="158"/>
      <c r="M8" s="158"/>
      <c r="N8" s="158"/>
      <c r="O8" s="158"/>
      <c r="P8" s="158" t="s">
        <v>85</v>
      </c>
      <c r="Q8" s="154"/>
      <c r="R8" s="154"/>
      <c r="S8" s="158" t="s">
        <v>86</v>
      </c>
      <c r="T8" s="155"/>
      <c r="U8" s="155"/>
      <c r="V8" s="158" t="s">
        <v>87</v>
      </c>
      <c r="W8" s="153"/>
      <c r="X8" s="153"/>
      <c r="Y8" s="153"/>
      <c r="Z8" s="153"/>
    </row>
    <row r="9" spans="1:26" x14ac:dyDescent="0.25">
      <c r="A9" s="142"/>
      <c r="B9" s="142"/>
      <c r="C9" s="159"/>
      <c r="D9" s="146" t="s">
        <v>66</v>
      </c>
      <c r="E9" s="142"/>
      <c r="F9" s="160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25">
      <c r="A10" s="148"/>
      <c r="B10" s="148"/>
      <c r="C10" s="162">
        <v>9</v>
      </c>
      <c r="D10" s="162" t="s">
        <v>69</v>
      </c>
      <c r="E10" s="148"/>
      <c r="F10" s="161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5" customHeight="1" x14ac:dyDescent="0.25">
      <c r="A11" s="168"/>
      <c r="B11" s="163" t="s">
        <v>119</v>
      </c>
      <c r="C11" s="169" t="s">
        <v>233</v>
      </c>
      <c r="D11" s="163" t="s">
        <v>234</v>
      </c>
      <c r="E11" s="163" t="s">
        <v>235</v>
      </c>
      <c r="F11" s="164">
        <v>31</v>
      </c>
      <c r="G11" s="165"/>
      <c r="H11" s="165"/>
      <c r="I11" s="165"/>
      <c r="J11" s="163">
        <f>ROUND(F11*(N11),2)</f>
        <v>33.17</v>
      </c>
      <c r="K11" s="166">
        <f>ROUND(F11*(O11),2)</f>
        <v>0</v>
      </c>
      <c r="L11" s="166">
        <f>ROUND(F11*(G11),2)</f>
        <v>0</v>
      </c>
      <c r="M11" s="166">
        <f>ROUND(F11*(H11),2)</f>
        <v>0</v>
      </c>
      <c r="N11" s="166">
        <v>1.07</v>
      </c>
      <c r="O11" s="166"/>
      <c r="P11" s="170"/>
      <c r="Q11" s="170"/>
      <c r="R11" s="170"/>
      <c r="S11" s="166">
        <f>ROUND(F11*(P11),3)</f>
        <v>0</v>
      </c>
      <c r="T11" s="167"/>
      <c r="U11" s="167"/>
      <c r="V11" s="170">
        <f>ROUND(F11*(X11),3)</f>
        <v>3.1E-2</v>
      </c>
      <c r="X11">
        <v>1E-3</v>
      </c>
      <c r="Z11">
        <v>0</v>
      </c>
    </row>
    <row r="12" spans="1:26" ht="24.95" customHeight="1" x14ac:dyDescent="0.25">
      <c r="A12" s="168"/>
      <c r="B12" s="163" t="s">
        <v>119</v>
      </c>
      <c r="C12" s="169" t="s">
        <v>333</v>
      </c>
      <c r="D12" s="163" t="s">
        <v>334</v>
      </c>
      <c r="E12" s="163" t="s">
        <v>235</v>
      </c>
      <c r="F12" s="164">
        <v>10</v>
      </c>
      <c r="G12" s="165"/>
      <c r="H12" s="165"/>
      <c r="I12" s="165"/>
      <c r="J12" s="163">
        <f>ROUND(F12*(N12),2)</f>
        <v>485.2</v>
      </c>
      <c r="K12" s="166">
        <f>ROUND(F12*(O12),2)</f>
        <v>0</v>
      </c>
      <c r="L12" s="166">
        <f>ROUND(F12*(G12),2)</f>
        <v>0</v>
      </c>
      <c r="M12" s="166">
        <f>ROUND(F12*(H12),2)</f>
        <v>0</v>
      </c>
      <c r="N12" s="166">
        <v>48.52</v>
      </c>
      <c r="O12" s="166"/>
      <c r="P12" s="170"/>
      <c r="Q12" s="170"/>
      <c r="R12" s="170"/>
      <c r="S12" s="166">
        <f>ROUND(F12*(P12),3)</f>
        <v>0</v>
      </c>
      <c r="T12" s="167"/>
      <c r="U12" s="167"/>
      <c r="V12" s="170">
        <f>ROUND(F12*(X12),3)</f>
        <v>0.34</v>
      </c>
      <c r="X12">
        <v>3.4000000000000002E-2</v>
      </c>
      <c r="Z12">
        <v>0</v>
      </c>
    </row>
    <row r="13" spans="1:26" ht="24.95" customHeight="1" x14ac:dyDescent="0.25">
      <c r="A13" s="168"/>
      <c r="B13" s="163" t="s">
        <v>119</v>
      </c>
      <c r="C13" s="169" t="s">
        <v>236</v>
      </c>
      <c r="D13" s="163" t="s">
        <v>237</v>
      </c>
      <c r="E13" s="163" t="s">
        <v>235</v>
      </c>
      <c r="F13" s="164">
        <v>1</v>
      </c>
      <c r="G13" s="165"/>
      <c r="H13" s="165"/>
      <c r="I13" s="165"/>
      <c r="J13" s="163">
        <f>ROUND(F13*(N13),2)</f>
        <v>4.57</v>
      </c>
      <c r="K13" s="166">
        <f>ROUND(F13*(O13),2)</f>
        <v>0</v>
      </c>
      <c r="L13" s="166">
        <f>ROUND(F13*(G13),2)</f>
        <v>0</v>
      </c>
      <c r="M13" s="166">
        <f>ROUND(F13*(H13),2)</f>
        <v>0</v>
      </c>
      <c r="N13" s="166">
        <v>4.57</v>
      </c>
      <c r="O13" s="166"/>
      <c r="P13" s="170"/>
      <c r="Q13" s="170"/>
      <c r="R13" s="170"/>
      <c r="S13" s="166">
        <f>ROUND(F13*(P13),3)</f>
        <v>0</v>
      </c>
      <c r="T13" s="167"/>
      <c r="U13" s="167"/>
      <c r="V13" s="170">
        <f>ROUND(F13*(X13),3)</f>
        <v>8.0000000000000002E-3</v>
      </c>
      <c r="X13">
        <v>8.0000000000000002E-3</v>
      </c>
      <c r="Z13">
        <v>0</v>
      </c>
    </row>
    <row r="14" spans="1:26" x14ac:dyDescent="0.25">
      <c r="A14" s="148"/>
      <c r="B14" s="148"/>
      <c r="C14" s="162">
        <v>9</v>
      </c>
      <c r="D14" s="162" t="s">
        <v>69</v>
      </c>
      <c r="E14" s="148"/>
      <c r="F14" s="161"/>
      <c r="G14" s="151"/>
      <c r="H14" s="151"/>
      <c r="I14" s="151"/>
      <c r="J14" s="148"/>
      <c r="K14" s="148"/>
      <c r="L14" s="148">
        <f>ROUND((SUM(L10:L13))/1,2)</f>
        <v>0</v>
      </c>
      <c r="M14" s="148">
        <f>ROUND((SUM(M10:M13))/1,2)</f>
        <v>0</v>
      </c>
      <c r="N14" s="148"/>
      <c r="O14" s="148"/>
      <c r="P14" s="171"/>
      <c r="Q14" s="148"/>
      <c r="R14" s="148"/>
      <c r="S14" s="171">
        <f>ROUND((SUM(S10:S13))/1,2)</f>
        <v>0</v>
      </c>
      <c r="T14" s="145"/>
      <c r="U14" s="145"/>
      <c r="V14" s="2">
        <f>ROUND((SUM(V10:V13))/1,2)</f>
        <v>0.38</v>
      </c>
      <c r="W14" s="145"/>
      <c r="X14" s="145"/>
      <c r="Y14" s="145"/>
      <c r="Z14" s="145"/>
    </row>
    <row r="15" spans="1:26" x14ac:dyDescent="0.25">
      <c r="A15" s="1"/>
      <c r="B15" s="1"/>
      <c r="C15" s="1"/>
      <c r="D15" s="1"/>
      <c r="E15" s="1"/>
      <c r="F15" s="157"/>
      <c r="G15" s="141"/>
      <c r="H15" s="141"/>
      <c r="I15" s="141"/>
      <c r="J15" s="1"/>
      <c r="K15" s="1"/>
      <c r="L15" s="1"/>
      <c r="M15" s="1"/>
      <c r="N15" s="1"/>
      <c r="O15" s="1"/>
      <c r="P15" s="1"/>
      <c r="Q15" s="1"/>
      <c r="R15" s="1"/>
      <c r="S15" s="1"/>
      <c r="V15" s="1"/>
    </row>
    <row r="16" spans="1:26" x14ac:dyDescent="0.25">
      <c r="A16" s="148"/>
      <c r="B16" s="148"/>
      <c r="C16" s="148"/>
      <c r="D16" s="2" t="s">
        <v>66</v>
      </c>
      <c r="E16" s="148"/>
      <c r="F16" s="161"/>
      <c r="G16" s="151"/>
      <c r="H16" s="151"/>
      <c r="I16" s="151"/>
      <c r="J16" s="149"/>
      <c r="K16" s="148"/>
      <c r="L16" s="149">
        <f>ROUND((SUM(L9:L15))/2,2)</f>
        <v>0</v>
      </c>
      <c r="M16" s="149">
        <f>ROUND((SUM(M9:M15))/2,2)</f>
        <v>0</v>
      </c>
      <c r="N16" s="148"/>
      <c r="O16" s="148"/>
      <c r="P16" s="171"/>
      <c r="Q16" s="148"/>
      <c r="R16" s="148"/>
      <c r="S16" s="171">
        <f>ROUND((SUM(S9:S15))/2,2)</f>
        <v>0</v>
      </c>
      <c r="T16" s="145"/>
      <c r="U16" s="145"/>
      <c r="V16" s="2">
        <f>ROUND((SUM(V9:V15))/2,2)</f>
        <v>0.38</v>
      </c>
    </row>
    <row r="17" spans="1:26" x14ac:dyDescent="0.25">
      <c r="A17" s="1"/>
      <c r="B17" s="1"/>
      <c r="C17" s="1"/>
      <c r="D17" s="1"/>
      <c r="E17" s="1"/>
      <c r="F17" s="157"/>
      <c r="G17" s="141"/>
      <c r="H17" s="141"/>
      <c r="I17" s="141"/>
      <c r="J17" s="1"/>
      <c r="K17" s="1"/>
      <c r="L17" s="1"/>
      <c r="M17" s="1"/>
      <c r="N17" s="1"/>
      <c r="O17" s="1"/>
      <c r="P17" s="1"/>
      <c r="Q17" s="1"/>
      <c r="R17" s="1"/>
      <c r="S17" s="1"/>
      <c r="V17" s="1"/>
    </row>
    <row r="18" spans="1:26" x14ac:dyDescent="0.25">
      <c r="A18" s="148"/>
      <c r="B18" s="148"/>
      <c r="C18" s="148"/>
      <c r="D18" s="2" t="s">
        <v>226</v>
      </c>
      <c r="E18" s="148"/>
      <c r="F18" s="161"/>
      <c r="G18" s="149"/>
      <c r="H18" s="149"/>
      <c r="I18" s="149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5"/>
      <c r="U18" s="145"/>
      <c r="V18" s="148"/>
      <c r="W18" s="145"/>
      <c r="X18" s="145"/>
      <c r="Y18" s="145"/>
      <c r="Z18" s="145"/>
    </row>
    <row r="19" spans="1:26" x14ac:dyDescent="0.25">
      <c r="A19" s="148"/>
      <c r="B19" s="148"/>
      <c r="C19" s="162">
        <v>921</v>
      </c>
      <c r="D19" s="162" t="s">
        <v>227</v>
      </c>
      <c r="E19" s="148"/>
      <c r="F19" s="161"/>
      <c r="G19" s="149"/>
      <c r="H19" s="149"/>
      <c r="I19" s="149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5"/>
      <c r="U19" s="145"/>
      <c r="V19" s="148"/>
      <c r="W19" s="145"/>
      <c r="X19" s="145"/>
      <c r="Y19" s="145"/>
      <c r="Z19" s="145"/>
    </row>
    <row r="20" spans="1:26" ht="24.95" customHeight="1" x14ac:dyDescent="0.25">
      <c r="A20" s="168"/>
      <c r="B20" s="163" t="s">
        <v>238</v>
      </c>
      <c r="C20" s="169" t="s">
        <v>335</v>
      </c>
      <c r="D20" s="163" t="s">
        <v>336</v>
      </c>
      <c r="E20" s="163" t="s">
        <v>235</v>
      </c>
      <c r="F20" s="164">
        <v>6</v>
      </c>
      <c r="G20" s="165"/>
      <c r="H20" s="165"/>
      <c r="I20" s="165"/>
      <c r="J20" s="163">
        <f t="shared" ref="J20:J25" si="0">ROUND(F20*(N20),2)</f>
        <v>69.42</v>
      </c>
      <c r="K20" s="166">
        <f t="shared" ref="K20:K25" si="1">ROUND(F20*(O20),2)</f>
        <v>0</v>
      </c>
      <c r="L20" s="166">
        <f t="shared" ref="L20:L25" si="2">ROUND(F20*(G20),2)</f>
        <v>0</v>
      </c>
      <c r="M20" s="166">
        <f t="shared" ref="M20:M25" si="3">ROUND(F20*(H20),2)</f>
        <v>0</v>
      </c>
      <c r="N20" s="166">
        <v>11.57</v>
      </c>
      <c r="O20" s="166"/>
      <c r="P20" s="170"/>
      <c r="Q20" s="170"/>
      <c r="R20" s="170"/>
      <c r="S20" s="166">
        <f t="shared" ref="S20:S25" si="4">ROUND(F20*(P20),3)</f>
        <v>0</v>
      </c>
      <c r="T20" s="167"/>
      <c r="U20" s="167"/>
      <c r="V20" s="170"/>
      <c r="Z20">
        <v>0</v>
      </c>
    </row>
    <row r="21" spans="1:26" ht="24.95" customHeight="1" x14ac:dyDescent="0.25">
      <c r="A21" s="168"/>
      <c r="B21" s="163" t="s">
        <v>93</v>
      </c>
      <c r="C21" s="169" t="s">
        <v>337</v>
      </c>
      <c r="D21" s="163" t="s">
        <v>338</v>
      </c>
      <c r="E21" s="163" t="s">
        <v>339</v>
      </c>
      <c r="F21" s="164">
        <v>22</v>
      </c>
      <c r="G21" s="165"/>
      <c r="H21" s="165"/>
      <c r="I21" s="165"/>
      <c r="J21" s="163">
        <f t="shared" si="0"/>
        <v>14.96</v>
      </c>
      <c r="K21" s="166">
        <f t="shared" si="1"/>
        <v>0</v>
      </c>
      <c r="L21" s="166">
        <f t="shared" si="2"/>
        <v>0</v>
      </c>
      <c r="M21" s="166">
        <f t="shared" si="3"/>
        <v>0</v>
      </c>
      <c r="N21" s="166">
        <v>0.68</v>
      </c>
      <c r="O21" s="166"/>
      <c r="P21" s="170"/>
      <c r="Q21" s="170"/>
      <c r="R21" s="170"/>
      <c r="S21" s="166">
        <f t="shared" si="4"/>
        <v>0</v>
      </c>
      <c r="T21" s="167"/>
      <c r="U21" s="167"/>
      <c r="V21" s="170"/>
      <c r="Z21">
        <v>0</v>
      </c>
    </row>
    <row r="22" spans="1:26" ht="24.95" customHeight="1" x14ac:dyDescent="0.25">
      <c r="A22" s="168"/>
      <c r="B22" s="163" t="s">
        <v>238</v>
      </c>
      <c r="C22" s="169" t="s">
        <v>340</v>
      </c>
      <c r="D22" s="163" t="s">
        <v>341</v>
      </c>
      <c r="E22" s="163" t="s">
        <v>235</v>
      </c>
      <c r="F22" s="164">
        <v>12</v>
      </c>
      <c r="G22" s="165"/>
      <c r="H22" s="165"/>
      <c r="I22" s="165"/>
      <c r="J22" s="163">
        <f t="shared" si="0"/>
        <v>61.8</v>
      </c>
      <c r="K22" s="166">
        <f t="shared" si="1"/>
        <v>0</v>
      </c>
      <c r="L22" s="166">
        <f t="shared" si="2"/>
        <v>0</v>
      </c>
      <c r="M22" s="166">
        <f t="shared" si="3"/>
        <v>0</v>
      </c>
      <c r="N22" s="166">
        <v>5.15</v>
      </c>
      <c r="O22" s="166"/>
      <c r="P22" s="170"/>
      <c r="Q22" s="170"/>
      <c r="R22" s="170"/>
      <c r="S22" s="166">
        <f t="shared" si="4"/>
        <v>0</v>
      </c>
      <c r="T22" s="167"/>
      <c r="U22" s="167"/>
      <c r="V22" s="170"/>
      <c r="Z22">
        <v>0</v>
      </c>
    </row>
    <row r="23" spans="1:26" ht="24.95" customHeight="1" x14ac:dyDescent="0.25">
      <c r="A23" s="168"/>
      <c r="B23" s="163" t="s">
        <v>238</v>
      </c>
      <c r="C23" s="169" t="s">
        <v>243</v>
      </c>
      <c r="D23" s="163" t="s">
        <v>244</v>
      </c>
      <c r="E23" s="163" t="s">
        <v>92</v>
      </c>
      <c r="F23" s="164">
        <v>0.21</v>
      </c>
      <c r="G23" s="165"/>
      <c r="H23" s="165"/>
      <c r="I23" s="165"/>
      <c r="J23" s="163">
        <f t="shared" si="0"/>
        <v>53.74</v>
      </c>
      <c r="K23" s="166">
        <f t="shared" si="1"/>
        <v>0</v>
      </c>
      <c r="L23" s="166">
        <f t="shared" si="2"/>
        <v>0</v>
      </c>
      <c r="M23" s="166">
        <f t="shared" si="3"/>
        <v>0</v>
      </c>
      <c r="N23" s="166">
        <v>255.92</v>
      </c>
      <c r="O23" s="166"/>
      <c r="P23" s="170"/>
      <c r="Q23" s="170"/>
      <c r="R23" s="170"/>
      <c r="S23" s="166">
        <f t="shared" si="4"/>
        <v>0</v>
      </c>
      <c r="T23" s="167"/>
      <c r="U23" s="167"/>
      <c r="V23" s="170"/>
      <c r="Z23">
        <v>0</v>
      </c>
    </row>
    <row r="24" spans="1:26" ht="24.95" customHeight="1" x14ac:dyDescent="0.25">
      <c r="A24" s="168"/>
      <c r="B24" s="163" t="s">
        <v>238</v>
      </c>
      <c r="C24" s="169" t="s">
        <v>241</v>
      </c>
      <c r="D24" s="163" t="s">
        <v>242</v>
      </c>
      <c r="E24" s="163" t="s">
        <v>92</v>
      </c>
      <c r="F24" s="164">
        <v>0.02</v>
      </c>
      <c r="G24" s="165"/>
      <c r="H24" s="165"/>
      <c r="I24" s="165"/>
      <c r="J24" s="163">
        <f t="shared" si="0"/>
        <v>4.8600000000000003</v>
      </c>
      <c r="K24" s="166">
        <f t="shared" si="1"/>
        <v>0</v>
      </c>
      <c r="L24" s="166">
        <f t="shared" si="2"/>
        <v>0</v>
      </c>
      <c r="M24" s="166">
        <f t="shared" si="3"/>
        <v>0</v>
      </c>
      <c r="N24" s="166">
        <v>243.2</v>
      </c>
      <c r="O24" s="166"/>
      <c r="P24" s="170"/>
      <c r="Q24" s="170"/>
      <c r="R24" s="170"/>
      <c r="S24" s="166">
        <f t="shared" si="4"/>
        <v>0</v>
      </c>
      <c r="T24" s="167"/>
      <c r="U24" s="167"/>
      <c r="V24" s="170"/>
      <c r="Z24">
        <v>0</v>
      </c>
    </row>
    <row r="25" spans="1:26" ht="24.95" customHeight="1" x14ac:dyDescent="0.25">
      <c r="A25" s="168"/>
      <c r="B25" s="163" t="s">
        <v>238</v>
      </c>
      <c r="C25" s="169" t="s">
        <v>342</v>
      </c>
      <c r="D25" s="163" t="s">
        <v>343</v>
      </c>
      <c r="E25" s="163" t="s">
        <v>235</v>
      </c>
      <c r="F25" s="164">
        <v>2</v>
      </c>
      <c r="G25" s="165"/>
      <c r="H25" s="165"/>
      <c r="I25" s="165"/>
      <c r="J25" s="163">
        <f t="shared" si="0"/>
        <v>8.16</v>
      </c>
      <c r="K25" s="166">
        <f t="shared" si="1"/>
        <v>0</v>
      </c>
      <c r="L25" s="166">
        <f t="shared" si="2"/>
        <v>0</v>
      </c>
      <c r="M25" s="166">
        <f t="shared" si="3"/>
        <v>0</v>
      </c>
      <c r="N25" s="166">
        <v>4.08</v>
      </c>
      <c r="O25" s="166"/>
      <c r="P25" s="170"/>
      <c r="Q25" s="170"/>
      <c r="R25" s="170"/>
      <c r="S25" s="166">
        <f t="shared" si="4"/>
        <v>0</v>
      </c>
      <c r="T25" s="167"/>
      <c r="U25" s="167"/>
      <c r="V25" s="170"/>
      <c r="Z25">
        <v>0</v>
      </c>
    </row>
    <row r="26" spans="1:26" x14ac:dyDescent="0.25">
      <c r="A26" s="148"/>
      <c r="B26" s="148"/>
      <c r="C26" s="162">
        <v>921</v>
      </c>
      <c r="D26" s="162" t="s">
        <v>227</v>
      </c>
      <c r="E26" s="148"/>
      <c r="F26" s="161"/>
      <c r="G26" s="151"/>
      <c r="H26" s="151"/>
      <c r="I26" s="151"/>
      <c r="J26" s="148"/>
      <c r="K26" s="148"/>
      <c r="L26" s="148">
        <f>ROUND((SUM(L19:L25))/1,2)</f>
        <v>0</v>
      </c>
      <c r="M26" s="148">
        <f>ROUND((SUM(M19:M25))/1,2)</f>
        <v>0</v>
      </c>
      <c r="N26" s="148"/>
      <c r="O26" s="148"/>
      <c r="P26" s="171"/>
      <c r="Q26" s="148"/>
      <c r="R26" s="148"/>
      <c r="S26" s="171">
        <f>ROUND((SUM(S19:S25))/1,2)</f>
        <v>0</v>
      </c>
      <c r="T26" s="145"/>
      <c r="U26" s="145"/>
      <c r="V26" s="2">
        <f>ROUND((SUM(V19:V25))/1,2)</f>
        <v>0</v>
      </c>
      <c r="W26" s="145"/>
      <c r="X26" s="145"/>
      <c r="Y26" s="145"/>
      <c r="Z26" s="145"/>
    </row>
    <row r="27" spans="1:26" x14ac:dyDescent="0.25">
      <c r="A27" s="1"/>
      <c r="B27" s="1"/>
      <c r="C27" s="1"/>
      <c r="D27" s="1"/>
      <c r="E27" s="1"/>
      <c r="F27" s="157"/>
      <c r="G27" s="141"/>
      <c r="H27" s="141"/>
      <c r="I27" s="141"/>
      <c r="J27" s="1"/>
      <c r="K27" s="1"/>
      <c r="L27" s="1"/>
      <c r="M27" s="1"/>
      <c r="N27" s="1"/>
      <c r="O27" s="1"/>
      <c r="P27" s="1"/>
      <c r="Q27" s="1"/>
      <c r="R27" s="1"/>
      <c r="S27" s="1"/>
      <c r="V27" s="1"/>
    </row>
    <row r="28" spans="1:26" x14ac:dyDescent="0.25">
      <c r="A28" s="148"/>
      <c r="B28" s="148"/>
      <c r="C28" s="162">
        <v>922</v>
      </c>
      <c r="D28" s="162" t="s">
        <v>228</v>
      </c>
      <c r="E28" s="148"/>
      <c r="F28" s="161"/>
      <c r="G28" s="149"/>
      <c r="H28" s="149"/>
      <c r="I28" s="149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5"/>
      <c r="U28" s="145"/>
      <c r="V28" s="148"/>
      <c r="W28" s="145"/>
      <c r="X28" s="145"/>
      <c r="Y28" s="145"/>
      <c r="Z28" s="145"/>
    </row>
    <row r="29" spans="1:26" ht="24.95" customHeight="1" x14ac:dyDescent="0.25">
      <c r="A29" s="168"/>
      <c r="B29" s="163" t="s">
        <v>245</v>
      </c>
      <c r="C29" s="169" t="s">
        <v>344</v>
      </c>
      <c r="D29" s="163" t="s">
        <v>345</v>
      </c>
      <c r="E29" s="163" t="s">
        <v>235</v>
      </c>
      <c r="F29" s="164">
        <v>1</v>
      </c>
      <c r="G29" s="165"/>
      <c r="H29" s="165"/>
      <c r="I29" s="165"/>
      <c r="J29" s="163">
        <f t="shared" ref="J29:J60" si="5">ROUND(F29*(N29),2)</f>
        <v>30.74</v>
      </c>
      <c r="K29" s="166">
        <f t="shared" ref="K29:K60" si="6">ROUND(F29*(O29),2)</f>
        <v>0</v>
      </c>
      <c r="L29" s="166">
        <f t="shared" ref="L29:L60" si="7">ROUND(F29*(G29),2)</f>
        <v>0</v>
      </c>
      <c r="M29" s="166">
        <f t="shared" ref="M29:M60" si="8">ROUND(F29*(H29),2)</f>
        <v>0</v>
      </c>
      <c r="N29" s="166">
        <v>30.74</v>
      </c>
      <c r="O29" s="166"/>
      <c r="P29" s="170"/>
      <c r="Q29" s="170"/>
      <c r="R29" s="170"/>
      <c r="S29" s="166">
        <f t="shared" ref="S29:S60" si="9">ROUND(F29*(P29),3)</f>
        <v>0</v>
      </c>
      <c r="T29" s="167"/>
      <c r="U29" s="167"/>
      <c r="V29" s="170"/>
      <c r="Z29">
        <v>0</v>
      </c>
    </row>
    <row r="30" spans="1:26" ht="24.95" customHeight="1" x14ac:dyDescent="0.25">
      <c r="A30" s="177"/>
      <c r="B30" s="172" t="s">
        <v>116</v>
      </c>
      <c r="C30" s="178" t="s">
        <v>346</v>
      </c>
      <c r="D30" s="172" t="s">
        <v>347</v>
      </c>
      <c r="E30" s="172" t="s">
        <v>98</v>
      </c>
      <c r="F30" s="173">
        <v>22</v>
      </c>
      <c r="G30" s="174"/>
      <c r="H30" s="174"/>
      <c r="I30" s="174"/>
      <c r="J30" s="172">
        <f t="shared" si="5"/>
        <v>39.380000000000003</v>
      </c>
      <c r="K30" s="175">
        <f t="shared" si="6"/>
        <v>0</v>
      </c>
      <c r="L30" s="175">
        <f t="shared" si="7"/>
        <v>0</v>
      </c>
      <c r="M30" s="175">
        <f t="shared" si="8"/>
        <v>0</v>
      </c>
      <c r="N30" s="175">
        <v>1.79</v>
      </c>
      <c r="O30" s="175"/>
      <c r="P30" s="179"/>
      <c r="Q30" s="179"/>
      <c r="R30" s="179"/>
      <c r="S30" s="175">
        <f t="shared" si="9"/>
        <v>0</v>
      </c>
      <c r="T30" s="176"/>
      <c r="U30" s="176"/>
      <c r="V30" s="179"/>
      <c r="Z30">
        <v>0</v>
      </c>
    </row>
    <row r="31" spans="1:26" ht="24.95" customHeight="1" x14ac:dyDescent="0.25">
      <c r="A31" s="168"/>
      <c r="B31" s="163" t="s">
        <v>245</v>
      </c>
      <c r="C31" s="169" t="s">
        <v>348</v>
      </c>
      <c r="D31" s="163" t="s">
        <v>349</v>
      </c>
      <c r="E31" s="163" t="s">
        <v>235</v>
      </c>
      <c r="F31" s="164">
        <v>1</v>
      </c>
      <c r="G31" s="165"/>
      <c r="H31" s="165"/>
      <c r="I31" s="165"/>
      <c r="J31" s="163">
        <f t="shared" si="5"/>
        <v>892.05</v>
      </c>
      <c r="K31" s="166">
        <f t="shared" si="6"/>
        <v>0</v>
      </c>
      <c r="L31" s="166">
        <f t="shared" si="7"/>
        <v>0</v>
      </c>
      <c r="M31" s="166">
        <f t="shared" si="8"/>
        <v>0</v>
      </c>
      <c r="N31" s="166">
        <v>892.05</v>
      </c>
      <c r="O31" s="166"/>
      <c r="P31" s="170"/>
      <c r="Q31" s="170"/>
      <c r="R31" s="170"/>
      <c r="S31" s="166">
        <f t="shared" si="9"/>
        <v>0</v>
      </c>
      <c r="T31" s="167"/>
      <c r="U31" s="167"/>
      <c r="V31" s="170"/>
      <c r="Z31">
        <v>0</v>
      </c>
    </row>
    <row r="32" spans="1:26" ht="24.95" customHeight="1" x14ac:dyDescent="0.25">
      <c r="A32" s="168"/>
      <c r="B32" s="163" t="s">
        <v>245</v>
      </c>
      <c r="C32" s="169" t="s">
        <v>350</v>
      </c>
      <c r="D32" s="163" t="s">
        <v>351</v>
      </c>
      <c r="E32" s="163" t="s">
        <v>235</v>
      </c>
      <c r="F32" s="164">
        <v>1</v>
      </c>
      <c r="G32" s="165"/>
      <c r="H32" s="165"/>
      <c r="I32" s="165"/>
      <c r="J32" s="163">
        <f t="shared" si="5"/>
        <v>76</v>
      </c>
      <c r="K32" s="166">
        <f t="shared" si="6"/>
        <v>0</v>
      </c>
      <c r="L32" s="166">
        <f t="shared" si="7"/>
        <v>0</v>
      </c>
      <c r="M32" s="166">
        <f t="shared" si="8"/>
        <v>0</v>
      </c>
      <c r="N32" s="166">
        <v>76</v>
      </c>
      <c r="O32" s="166"/>
      <c r="P32" s="170"/>
      <c r="Q32" s="170"/>
      <c r="R32" s="170"/>
      <c r="S32" s="166">
        <f t="shared" si="9"/>
        <v>0</v>
      </c>
      <c r="T32" s="167"/>
      <c r="U32" s="167"/>
      <c r="V32" s="170"/>
      <c r="Z32">
        <v>0</v>
      </c>
    </row>
    <row r="33" spans="1:26" ht="24.95" customHeight="1" x14ac:dyDescent="0.25">
      <c r="A33" s="168"/>
      <c r="B33" s="163" t="s">
        <v>245</v>
      </c>
      <c r="C33" s="169" t="s">
        <v>352</v>
      </c>
      <c r="D33" s="163" t="s">
        <v>353</v>
      </c>
      <c r="E33" s="163" t="s">
        <v>235</v>
      </c>
      <c r="F33" s="164">
        <v>10</v>
      </c>
      <c r="G33" s="165"/>
      <c r="H33" s="165"/>
      <c r="I33" s="165"/>
      <c r="J33" s="163">
        <f t="shared" si="5"/>
        <v>362.1</v>
      </c>
      <c r="K33" s="166">
        <f t="shared" si="6"/>
        <v>0</v>
      </c>
      <c r="L33" s="166">
        <f t="shared" si="7"/>
        <v>0</v>
      </c>
      <c r="M33" s="166">
        <f t="shared" si="8"/>
        <v>0</v>
      </c>
      <c r="N33" s="166">
        <v>36.21</v>
      </c>
      <c r="O33" s="166"/>
      <c r="P33" s="170"/>
      <c r="Q33" s="170"/>
      <c r="R33" s="170"/>
      <c r="S33" s="166">
        <f t="shared" si="9"/>
        <v>0</v>
      </c>
      <c r="T33" s="167"/>
      <c r="U33" s="167"/>
      <c r="V33" s="170"/>
      <c r="Z33">
        <v>0</v>
      </c>
    </row>
    <row r="34" spans="1:26" ht="24.95" customHeight="1" x14ac:dyDescent="0.25">
      <c r="A34" s="168"/>
      <c r="B34" s="163" t="s">
        <v>245</v>
      </c>
      <c r="C34" s="169" t="s">
        <v>354</v>
      </c>
      <c r="D34" s="163" t="s">
        <v>355</v>
      </c>
      <c r="E34" s="163" t="s">
        <v>235</v>
      </c>
      <c r="F34" s="164">
        <v>33</v>
      </c>
      <c r="G34" s="165"/>
      <c r="H34" s="165"/>
      <c r="I34" s="165"/>
      <c r="J34" s="163">
        <f t="shared" si="5"/>
        <v>957</v>
      </c>
      <c r="K34" s="166">
        <f t="shared" si="6"/>
        <v>0</v>
      </c>
      <c r="L34" s="166">
        <f t="shared" si="7"/>
        <v>0</v>
      </c>
      <c r="M34" s="166">
        <f t="shared" si="8"/>
        <v>0</v>
      </c>
      <c r="N34" s="166">
        <v>29</v>
      </c>
      <c r="O34" s="166"/>
      <c r="P34" s="170"/>
      <c r="Q34" s="170"/>
      <c r="R34" s="170"/>
      <c r="S34" s="166">
        <f t="shared" si="9"/>
        <v>0</v>
      </c>
      <c r="T34" s="167"/>
      <c r="U34" s="167"/>
      <c r="V34" s="170"/>
      <c r="Z34">
        <v>0</v>
      </c>
    </row>
    <row r="35" spans="1:26" ht="24.95" customHeight="1" x14ac:dyDescent="0.25">
      <c r="A35" s="168"/>
      <c r="B35" s="163" t="s">
        <v>245</v>
      </c>
      <c r="C35" s="169" t="s">
        <v>356</v>
      </c>
      <c r="D35" s="163" t="s">
        <v>357</v>
      </c>
      <c r="E35" s="163" t="s">
        <v>235</v>
      </c>
      <c r="F35" s="164">
        <v>1</v>
      </c>
      <c r="G35" s="165"/>
      <c r="H35" s="165"/>
      <c r="I35" s="165"/>
      <c r="J35" s="163">
        <f t="shared" si="5"/>
        <v>66.989999999999995</v>
      </c>
      <c r="K35" s="166">
        <f t="shared" si="6"/>
        <v>0</v>
      </c>
      <c r="L35" s="166">
        <f t="shared" si="7"/>
        <v>0</v>
      </c>
      <c r="M35" s="166">
        <f t="shared" si="8"/>
        <v>0</v>
      </c>
      <c r="N35" s="166">
        <v>66.989999999999995</v>
      </c>
      <c r="O35" s="166"/>
      <c r="P35" s="170"/>
      <c r="Q35" s="170"/>
      <c r="R35" s="170"/>
      <c r="S35" s="166">
        <f t="shared" si="9"/>
        <v>0</v>
      </c>
      <c r="T35" s="167"/>
      <c r="U35" s="167"/>
      <c r="V35" s="170"/>
      <c r="Z35">
        <v>0</v>
      </c>
    </row>
    <row r="36" spans="1:26" ht="24.95" customHeight="1" x14ac:dyDescent="0.25">
      <c r="A36" s="168"/>
      <c r="B36" s="163" t="s">
        <v>358</v>
      </c>
      <c r="C36" s="169" t="s">
        <v>359</v>
      </c>
      <c r="D36" s="163" t="s">
        <v>360</v>
      </c>
      <c r="E36" s="163" t="s">
        <v>361</v>
      </c>
      <c r="F36" s="164">
        <v>16</v>
      </c>
      <c r="G36" s="165"/>
      <c r="H36" s="165"/>
      <c r="I36" s="165"/>
      <c r="J36" s="163">
        <f t="shared" si="5"/>
        <v>332.32</v>
      </c>
      <c r="K36" s="166">
        <f t="shared" si="6"/>
        <v>0</v>
      </c>
      <c r="L36" s="166">
        <f t="shared" si="7"/>
        <v>0</v>
      </c>
      <c r="M36" s="166">
        <f t="shared" si="8"/>
        <v>0</v>
      </c>
      <c r="N36" s="166">
        <v>20.77</v>
      </c>
      <c r="O36" s="166"/>
      <c r="P36" s="170"/>
      <c r="Q36" s="170"/>
      <c r="R36" s="170"/>
      <c r="S36" s="166">
        <f t="shared" si="9"/>
        <v>0</v>
      </c>
      <c r="T36" s="167"/>
      <c r="U36" s="167"/>
      <c r="V36" s="170"/>
      <c r="Z36">
        <v>0</v>
      </c>
    </row>
    <row r="37" spans="1:26" ht="24.95" customHeight="1" x14ac:dyDescent="0.25">
      <c r="A37" s="168"/>
      <c r="B37" s="163" t="s">
        <v>245</v>
      </c>
      <c r="C37" s="169" t="s">
        <v>362</v>
      </c>
      <c r="D37" s="163" t="s">
        <v>363</v>
      </c>
      <c r="E37" s="163" t="s">
        <v>235</v>
      </c>
      <c r="F37" s="164">
        <v>1</v>
      </c>
      <c r="G37" s="165"/>
      <c r="H37" s="165"/>
      <c r="I37" s="165"/>
      <c r="J37" s="163">
        <f t="shared" si="5"/>
        <v>2016.73</v>
      </c>
      <c r="K37" s="166">
        <f t="shared" si="6"/>
        <v>0</v>
      </c>
      <c r="L37" s="166">
        <f t="shared" si="7"/>
        <v>0</v>
      </c>
      <c r="M37" s="166">
        <f t="shared" si="8"/>
        <v>0</v>
      </c>
      <c r="N37" s="166">
        <v>2016.73</v>
      </c>
      <c r="O37" s="166"/>
      <c r="P37" s="170"/>
      <c r="Q37" s="170"/>
      <c r="R37" s="170"/>
      <c r="S37" s="166">
        <f t="shared" si="9"/>
        <v>0</v>
      </c>
      <c r="T37" s="167"/>
      <c r="U37" s="167"/>
      <c r="V37" s="170"/>
      <c r="Z37">
        <v>0</v>
      </c>
    </row>
    <row r="38" spans="1:26" ht="24.95" customHeight="1" x14ac:dyDescent="0.25">
      <c r="A38" s="168"/>
      <c r="B38" s="163" t="s">
        <v>245</v>
      </c>
      <c r="C38" s="169" t="s">
        <v>325</v>
      </c>
      <c r="D38" s="163" t="s">
        <v>326</v>
      </c>
      <c r="E38" s="163" t="s">
        <v>98</v>
      </c>
      <c r="F38" s="164">
        <v>625</v>
      </c>
      <c r="G38" s="165"/>
      <c r="H38" s="165"/>
      <c r="I38" s="165"/>
      <c r="J38" s="163">
        <f t="shared" si="5"/>
        <v>293.75</v>
      </c>
      <c r="K38" s="166">
        <f t="shared" si="6"/>
        <v>0</v>
      </c>
      <c r="L38" s="166">
        <f t="shared" si="7"/>
        <v>0</v>
      </c>
      <c r="M38" s="166">
        <f t="shared" si="8"/>
        <v>0</v>
      </c>
      <c r="N38" s="166">
        <v>0.47</v>
      </c>
      <c r="O38" s="166"/>
      <c r="P38" s="170"/>
      <c r="Q38" s="170"/>
      <c r="R38" s="170"/>
      <c r="S38" s="166">
        <f t="shared" si="9"/>
        <v>0</v>
      </c>
      <c r="T38" s="167"/>
      <c r="U38" s="167"/>
      <c r="V38" s="170"/>
      <c r="Z38">
        <v>0</v>
      </c>
    </row>
    <row r="39" spans="1:26" ht="24.95" customHeight="1" x14ac:dyDescent="0.25">
      <c r="A39" s="168"/>
      <c r="B39" s="163" t="s">
        <v>245</v>
      </c>
      <c r="C39" s="169" t="s">
        <v>364</v>
      </c>
      <c r="D39" s="163" t="s">
        <v>365</v>
      </c>
      <c r="E39" s="163" t="s">
        <v>98</v>
      </c>
      <c r="F39" s="164">
        <v>50</v>
      </c>
      <c r="G39" s="165"/>
      <c r="H39" s="165"/>
      <c r="I39" s="165"/>
      <c r="J39" s="163">
        <f t="shared" si="5"/>
        <v>65</v>
      </c>
      <c r="K39" s="166">
        <f t="shared" si="6"/>
        <v>0</v>
      </c>
      <c r="L39" s="166">
        <f t="shared" si="7"/>
        <v>0</v>
      </c>
      <c r="M39" s="166">
        <f t="shared" si="8"/>
        <v>0</v>
      </c>
      <c r="N39" s="166">
        <v>1.3</v>
      </c>
      <c r="O39" s="166"/>
      <c r="P39" s="170"/>
      <c r="Q39" s="170"/>
      <c r="R39" s="170"/>
      <c r="S39" s="166">
        <f t="shared" si="9"/>
        <v>0</v>
      </c>
      <c r="T39" s="167"/>
      <c r="U39" s="167"/>
      <c r="V39" s="170"/>
      <c r="Z39">
        <v>0</v>
      </c>
    </row>
    <row r="40" spans="1:26" ht="24.95" customHeight="1" x14ac:dyDescent="0.25">
      <c r="A40" s="177"/>
      <c r="B40" s="172" t="s">
        <v>366</v>
      </c>
      <c r="C40" s="178" t="s">
        <v>367</v>
      </c>
      <c r="D40" s="172" t="s">
        <v>368</v>
      </c>
      <c r="E40" s="172" t="s">
        <v>339</v>
      </c>
      <c r="F40" s="173">
        <v>1250</v>
      </c>
      <c r="G40" s="174"/>
      <c r="H40" s="174"/>
      <c r="I40" s="174"/>
      <c r="J40" s="172">
        <f t="shared" si="5"/>
        <v>987.5</v>
      </c>
      <c r="K40" s="175">
        <f t="shared" si="6"/>
        <v>0</v>
      </c>
      <c r="L40" s="175">
        <f t="shared" si="7"/>
        <v>0</v>
      </c>
      <c r="M40" s="175">
        <f t="shared" si="8"/>
        <v>0</v>
      </c>
      <c r="N40" s="175">
        <v>0.79</v>
      </c>
      <c r="O40" s="175"/>
      <c r="P40" s="179"/>
      <c r="Q40" s="179"/>
      <c r="R40" s="179"/>
      <c r="S40" s="175">
        <f t="shared" si="9"/>
        <v>0</v>
      </c>
      <c r="T40" s="176"/>
      <c r="U40" s="176"/>
      <c r="V40" s="179"/>
      <c r="Z40">
        <v>0</v>
      </c>
    </row>
    <row r="41" spans="1:26" ht="24.95" customHeight="1" x14ac:dyDescent="0.25">
      <c r="A41" s="177"/>
      <c r="B41" s="172" t="s">
        <v>366</v>
      </c>
      <c r="C41" s="178" t="s">
        <v>369</v>
      </c>
      <c r="D41" s="172" t="s">
        <v>370</v>
      </c>
      <c r="E41" s="172" t="s">
        <v>339</v>
      </c>
      <c r="F41" s="173">
        <v>44</v>
      </c>
      <c r="G41" s="174"/>
      <c r="H41" s="174"/>
      <c r="I41" s="174"/>
      <c r="J41" s="172">
        <f t="shared" si="5"/>
        <v>40.479999999999997</v>
      </c>
      <c r="K41" s="175">
        <f t="shared" si="6"/>
        <v>0</v>
      </c>
      <c r="L41" s="175">
        <f t="shared" si="7"/>
        <v>0</v>
      </c>
      <c r="M41" s="175">
        <f t="shared" si="8"/>
        <v>0</v>
      </c>
      <c r="N41" s="175">
        <v>0.92</v>
      </c>
      <c r="O41" s="175"/>
      <c r="P41" s="179"/>
      <c r="Q41" s="179"/>
      <c r="R41" s="179"/>
      <c r="S41" s="175">
        <f t="shared" si="9"/>
        <v>0</v>
      </c>
      <c r="T41" s="176"/>
      <c r="U41" s="176"/>
      <c r="V41" s="179"/>
      <c r="Z41">
        <v>0</v>
      </c>
    </row>
    <row r="42" spans="1:26" ht="24.95" customHeight="1" x14ac:dyDescent="0.25">
      <c r="A42" s="168"/>
      <c r="B42" s="163" t="s">
        <v>245</v>
      </c>
      <c r="C42" s="169" t="s">
        <v>327</v>
      </c>
      <c r="D42" s="163" t="s">
        <v>328</v>
      </c>
      <c r="E42" s="163" t="s">
        <v>98</v>
      </c>
      <c r="F42" s="164">
        <v>65</v>
      </c>
      <c r="G42" s="165"/>
      <c r="H42" s="165"/>
      <c r="I42" s="165"/>
      <c r="J42" s="163">
        <f t="shared" si="5"/>
        <v>59.15</v>
      </c>
      <c r="K42" s="166">
        <f t="shared" si="6"/>
        <v>0</v>
      </c>
      <c r="L42" s="166">
        <f t="shared" si="7"/>
        <v>0</v>
      </c>
      <c r="M42" s="166">
        <f t="shared" si="8"/>
        <v>0</v>
      </c>
      <c r="N42" s="166">
        <v>0.91</v>
      </c>
      <c r="O42" s="166"/>
      <c r="P42" s="170"/>
      <c r="Q42" s="170"/>
      <c r="R42" s="170"/>
      <c r="S42" s="166">
        <f t="shared" si="9"/>
        <v>0</v>
      </c>
      <c r="T42" s="167"/>
      <c r="U42" s="167"/>
      <c r="V42" s="170"/>
      <c r="Z42">
        <v>0</v>
      </c>
    </row>
    <row r="43" spans="1:26" ht="24.95" customHeight="1" x14ac:dyDescent="0.25">
      <c r="A43" s="168"/>
      <c r="B43" s="163" t="s">
        <v>245</v>
      </c>
      <c r="C43" s="169" t="s">
        <v>371</v>
      </c>
      <c r="D43" s="163" t="s">
        <v>372</v>
      </c>
      <c r="E43" s="163" t="s">
        <v>235</v>
      </c>
      <c r="F43" s="164">
        <v>12</v>
      </c>
      <c r="G43" s="165"/>
      <c r="H43" s="165"/>
      <c r="I43" s="165"/>
      <c r="J43" s="163">
        <f t="shared" si="5"/>
        <v>105.48</v>
      </c>
      <c r="K43" s="166">
        <f t="shared" si="6"/>
        <v>0</v>
      </c>
      <c r="L43" s="166">
        <f t="shared" si="7"/>
        <v>0</v>
      </c>
      <c r="M43" s="166">
        <f t="shared" si="8"/>
        <v>0</v>
      </c>
      <c r="N43" s="166">
        <v>8.7899999999999991</v>
      </c>
      <c r="O43" s="166"/>
      <c r="P43" s="170"/>
      <c r="Q43" s="170"/>
      <c r="R43" s="170"/>
      <c r="S43" s="166">
        <f t="shared" si="9"/>
        <v>0</v>
      </c>
      <c r="T43" s="167"/>
      <c r="U43" s="167"/>
      <c r="V43" s="170"/>
      <c r="Z43">
        <v>0</v>
      </c>
    </row>
    <row r="44" spans="1:26" ht="24.95" customHeight="1" x14ac:dyDescent="0.25">
      <c r="A44" s="168"/>
      <c r="B44" s="163" t="s">
        <v>245</v>
      </c>
      <c r="C44" s="169" t="s">
        <v>373</v>
      </c>
      <c r="D44" s="163" t="s">
        <v>374</v>
      </c>
      <c r="E44" s="163" t="s">
        <v>235</v>
      </c>
      <c r="F44" s="164">
        <v>2998</v>
      </c>
      <c r="G44" s="165"/>
      <c r="H44" s="165"/>
      <c r="I44" s="165"/>
      <c r="J44" s="163">
        <f t="shared" si="5"/>
        <v>7794.8</v>
      </c>
      <c r="K44" s="166">
        <f t="shared" si="6"/>
        <v>0</v>
      </c>
      <c r="L44" s="166">
        <f t="shared" si="7"/>
        <v>0</v>
      </c>
      <c r="M44" s="166">
        <f t="shared" si="8"/>
        <v>0</v>
      </c>
      <c r="N44" s="166">
        <v>2.6</v>
      </c>
      <c r="O44" s="166"/>
      <c r="P44" s="170"/>
      <c r="Q44" s="170"/>
      <c r="R44" s="170"/>
      <c r="S44" s="166">
        <f t="shared" si="9"/>
        <v>0</v>
      </c>
      <c r="T44" s="167"/>
      <c r="U44" s="167"/>
      <c r="V44" s="170"/>
      <c r="Z44">
        <v>0</v>
      </c>
    </row>
    <row r="45" spans="1:26" ht="24.95" customHeight="1" x14ac:dyDescent="0.25">
      <c r="A45" s="168"/>
      <c r="B45" s="163" t="s">
        <v>245</v>
      </c>
      <c r="C45" s="169" t="s">
        <v>375</v>
      </c>
      <c r="D45" s="163" t="s">
        <v>376</v>
      </c>
      <c r="E45" s="163" t="s">
        <v>235</v>
      </c>
      <c r="F45" s="164">
        <v>300</v>
      </c>
      <c r="G45" s="165"/>
      <c r="H45" s="165"/>
      <c r="I45" s="165"/>
      <c r="J45" s="163">
        <f t="shared" si="5"/>
        <v>447</v>
      </c>
      <c r="K45" s="166">
        <f t="shared" si="6"/>
        <v>0</v>
      </c>
      <c r="L45" s="166">
        <f t="shared" si="7"/>
        <v>0</v>
      </c>
      <c r="M45" s="166">
        <f t="shared" si="8"/>
        <v>0</v>
      </c>
      <c r="N45" s="166">
        <v>1.49</v>
      </c>
      <c r="O45" s="166"/>
      <c r="P45" s="170"/>
      <c r="Q45" s="170"/>
      <c r="R45" s="170"/>
      <c r="S45" s="166">
        <f t="shared" si="9"/>
        <v>0</v>
      </c>
      <c r="T45" s="167"/>
      <c r="U45" s="167"/>
      <c r="V45" s="170"/>
      <c r="Z45">
        <v>0</v>
      </c>
    </row>
    <row r="46" spans="1:26" ht="24.95" customHeight="1" x14ac:dyDescent="0.25">
      <c r="A46" s="168"/>
      <c r="B46" s="163" t="s">
        <v>358</v>
      </c>
      <c r="C46" s="169" t="s">
        <v>359</v>
      </c>
      <c r="D46" s="163" t="s">
        <v>377</v>
      </c>
      <c r="E46" s="163" t="s">
        <v>361</v>
      </c>
      <c r="F46" s="164">
        <v>8</v>
      </c>
      <c r="G46" s="165"/>
      <c r="H46" s="165"/>
      <c r="I46" s="165"/>
      <c r="J46" s="163">
        <f t="shared" si="5"/>
        <v>166.16</v>
      </c>
      <c r="K46" s="166">
        <f t="shared" si="6"/>
        <v>0</v>
      </c>
      <c r="L46" s="166">
        <f t="shared" si="7"/>
        <v>0</v>
      </c>
      <c r="M46" s="166">
        <f t="shared" si="8"/>
        <v>0</v>
      </c>
      <c r="N46" s="166">
        <v>20.77</v>
      </c>
      <c r="O46" s="166"/>
      <c r="P46" s="170"/>
      <c r="Q46" s="170"/>
      <c r="R46" s="170"/>
      <c r="S46" s="166">
        <f t="shared" si="9"/>
        <v>0</v>
      </c>
      <c r="T46" s="167"/>
      <c r="U46" s="167"/>
      <c r="V46" s="170"/>
      <c r="Z46">
        <v>0</v>
      </c>
    </row>
    <row r="47" spans="1:26" ht="24.95" customHeight="1" x14ac:dyDescent="0.25">
      <c r="A47" s="177"/>
      <c r="B47" s="172" t="s">
        <v>258</v>
      </c>
      <c r="C47" s="178" t="s">
        <v>259</v>
      </c>
      <c r="D47" s="172" t="s">
        <v>260</v>
      </c>
      <c r="E47" s="172" t="s">
        <v>115</v>
      </c>
      <c r="F47" s="173">
        <v>195</v>
      </c>
      <c r="G47" s="174"/>
      <c r="H47" s="174"/>
      <c r="I47" s="174"/>
      <c r="J47" s="172">
        <f t="shared" si="5"/>
        <v>50.7</v>
      </c>
      <c r="K47" s="175">
        <f t="shared" si="6"/>
        <v>0</v>
      </c>
      <c r="L47" s="175">
        <f t="shared" si="7"/>
        <v>0</v>
      </c>
      <c r="M47" s="175">
        <f t="shared" si="8"/>
        <v>0</v>
      </c>
      <c r="N47" s="175">
        <v>0.26</v>
      </c>
      <c r="O47" s="175"/>
      <c r="P47" s="179"/>
      <c r="Q47" s="179"/>
      <c r="R47" s="179"/>
      <c r="S47" s="175">
        <f t="shared" si="9"/>
        <v>0</v>
      </c>
      <c r="T47" s="176"/>
      <c r="U47" s="176"/>
      <c r="V47" s="179"/>
      <c r="Z47">
        <v>0</v>
      </c>
    </row>
    <row r="48" spans="1:26" ht="24.95" customHeight="1" x14ac:dyDescent="0.25">
      <c r="A48" s="177"/>
      <c r="B48" s="172" t="s">
        <v>258</v>
      </c>
      <c r="C48" s="178" t="s">
        <v>275</v>
      </c>
      <c r="D48" s="172" t="s">
        <v>276</v>
      </c>
      <c r="E48" s="172" t="s">
        <v>254</v>
      </c>
      <c r="F48" s="173">
        <v>1</v>
      </c>
      <c r="G48" s="174"/>
      <c r="H48" s="174"/>
      <c r="I48" s="174"/>
      <c r="J48" s="172">
        <f t="shared" si="5"/>
        <v>311.54000000000002</v>
      </c>
      <c r="K48" s="175">
        <f t="shared" si="6"/>
        <v>0</v>
      </c>
      <c r="L48" s="175">
        <f t="shared" si="7"/>
        <v>0</v>
      </c>
      <c r="M48" s="175">
        <f t="shared" si="8"/>
        <v>0</v>
      </c>
      <c r="N48" s="175">
        <v>311.54000000000002</v>
      </c>
      <c r="O48" s="175"/>
      <c r="P48" s="179"/>
      <c r="Q48" s="179"/>
      <c r="R48" s="179"/>
      <c r="S48" s="175">
        <f t="shared" si="9"/>
        <v>0</v>
      </c>
      <c r="T48" s="176"/>
      <c r="U48" s="176"/>
      <c r="V48" s="179"/>
      <c r="Z48">
        <v>0</v>
      </c>
    </row>
    <row r="49" spans="1:26" ht="24.95" customHeight="1" x14ac:dyDescent="0.25">
      <c r="A49" s="177"/>
      <c r="B49" s="172" t="s">
        <v>258</v>
      </c>
      <c r="C49" s="178" t="s">
        <v>285</v>
      </c>
      <c r="D49" s="172" t="s">
        <v>286</v>
      </c>
      <c r="E49" s="172" t="s">
        <v>115</v>
      </c>
      <c r="F49" s="173">
        <v>1500</v>
      </c>
      <c r="G49" s="174"/>
      <c r="H49" s="174"/>
      <c r="I49" s="174"/>
      <c r="J49" s="172">
        <f t="shared" si="5"/>
        <v>1245</v>
      </c>
      <c r="K49" s="175">
        <f t="shared" si="6"/>
        <v>0</v>
      </c>
      <c r="L49" s="175">
        <f t="shared" si="7"/>
        <v>0</v>
      </c>
      <c r="M49" s="175">
        <f t="shared" si="8"/>
        <v>0</v>
      </c>
      <c r="N49" s="175">
        <v>0.83</v>
      </c>
      <c r="O49" s="175"/>
      <c r="P49" s="179"/>
      <c r="Q49" s="179"/>
      <c r="R49" s="179"/>
      <c r="S49" s="175">
        <f t="shared" si="9"/>
        <v>0</v>
      </c>
      <c r="T49" s="176"/>
      <c r="U49" s="176"/>
      <c r="V49" s="179"/>
      <c r="Z49">
        <v>0</v>
      </c>
    </row>
    <row r="50" spans="1:26" ht="24.95" customHeight="1" x14ac:dyDescent="0.25">
      <c r="A50" s="177"/>
      <c r="B50" s="172" t="s">
        <v>116</v>
      </c>
      <c r="C50" s="178" t="s">
        <v>378</v>
      </c>
      <c r="D50" s="172" t="s">
        <v>379</v>
      </c>
      <c r="E50" s="172" t="s">
        <v>115</v>
      </c>
      <c r="F50" s="173">
        <v>2</v>
      </c>
      <c r="G50" s="174"/>
      <c r="H50" s="174"/>
      <c r="I50" s="174"/>
      <c r="J50" s="172">
        <f t="shared" si="5"/>
        <v>12.04</v>
      </c>
      <c r="K50" s="175">
        <f t="shared" si="6"/>
        <v>0</v>
      </c>
      <c r="L50" s="175">
        <f t="shared" si="7"/>
        <v>0</v>
      </c>
      <c r="M50" s="175">
        <f t="shared" si="8"/>
        <v>0</v>
      </c>
      <c r="N50" s="175">
        <v>6.02</v>
      </c>
      <c r="O50" s="175"/>
      <c r="P50" s="179"/>
      <c r="Q50" s="179"/>
      <c r="R50" s="179"/>
      <c r="S50" s="175">
        <f t="shared" si="9"/>
        <v>0</v>
      </c>
      <c r="T50" s="176"/>
      <c r="U50" s="176"/>
      <c r="V50" s="179"/>
      <c r="Z50">
        <v>0</v>
      </c>
    </row>
    <row r="51" spans="1:26" ht="24.95" customHeight="1" x14ac:dyDescent="0.25">
      <c r="A51" s="177"/>
      <c r="B51" s="172" t="s">
        <v>116</v>
      </c>
      <c r="C51" s="178" t="s">
        <v>380</v>
      </c>
      <c r="D51" s="172" t="s">
        <v>381</v>
      </c>
      <c r="E51" s="172" t="s">
        <v>98</v>
      </c>
      <c r="F51" s="173">
        <v>1250</v>
      </c>
      <c r="G51" s="174"/>
      <c r="H51" s="174"/>
      <c r="I51" s="174"/>
      <c r="J51" s="172">
        <f t="shared" si="5"/>
        <v>1237.5</v>
      </c>
      <c r="K51" s="175">
        <f t="shared" si="6"/>
        <v>0</v>
      </c>
      <c r="L51" s="175">
        <f t="shared" si="7"/>
        <v>0</v>
      </c>
      <c r="M51" s="175">
        <f t="shared" si="8"/>
        <v>0</v>
      </c>
      <c r="N51" s="175">
        <v>0.99</v>
      </c>
      <c r="O51" s="175"/>
      <c r="P51" s="179"/>
      <c r="Q51" s="179"/>
      <c r="R51" s="179"/>
      <c r="S51" s="175">
        <f t="shared" si="9"/>
        <v>0</v>
      </c>
      <c r="T51" s="176"/>
      <c r="U51" s="176"/>
      <c r="V51" s="179"/>
      <c r="Z51">
        <v>0</v>
      </c>
    </row>
    <row r="52" spans="1:26" ht="24.95" customHeight="1" x14ac:dyDescent="0.25">
      <c r="A52" s="177"/>
      <c r="B52" s="172" t="s">
        <v>116</v>
      </c>
      <c r="C52" s="178" t="s">
        <v>382</v>
      </c>
      <c r="D52" s="172" t="s">
        <v>383</v>
      </c>
      <c r="E52" s="172" t="s">
        <v>115</v>
      </c>
      <c r="F52" s="173">
        <v>1</v>
      </c>
      <c r="G52" s="174"/>
      <c r="H52" s="174"/>
      <c r="I52" s="174"/>
      <c r="J52" s="172">
        <f t="shared" si="5"/>
        <v>92.42</v>
      </c>
      <c r="K52" s="175">
        <f t="shared" si="6"/>
        <v>0</v>
      </c>
      <c r="L52" s="175">
        <f t="shared" si="7"/>
        <v>0</v>
      </c>
      <c r="M52" s="175">
        <f t="shared" si="8"/>
        <v>0</v>
      </c>
      <c r="N52" s="175">
        <v>92.42</v>
      </c>
      <c r="O52" s="175"/>
      <c r="P52" s="179"/>
      <c r="Q52" s="179"/>
      <c r="R52" s="179"/>
      <c r="S52" s="175">
        <f t="shared" si="9"/>
        <v>0</v>
      </c>
      <c r="T52" s="176"/>
      <c r="U52" s="176"/>
      <c r="V52" s="179"/>
      <c r="Z52">
        <v>0</v>
      </c>
    </row>
    <row r="53" spans="1:26" ht="24.95" customHeight="1" x14ac:dyDescent="0.25">
      <c r="A53" s="177"/>
      <c r="B53" s="172" t="s">
        <v>116</v>
      </c>
      <c r="C53" s="178" t="s">
        <v>384</v>
      </c>
      <c r="D53" s="172" t="s">
        <v>385</v>
      </c>
      <c r="E53" s="172" t="s">
        <v>115</v>
      </c>
      <c r="F53" s="173">
        <v>1</v>
      </c>
      <c r="G53" s="174"/>
      <c r="H53" s="174"/>
      <c r="I53" s="174"/>
      <c r="J53" s="172">
        <f t="shared" si="5"/>
        <v>26.9</v>
      </c>
      <c r="K53" s="175">
        <f t="shared" si="6"/>
        <v>0</v>
      </c>
      <c r="L53" s="175">
        <f t="shared" si="7"/>
        <v>0</v>
      </c>
      <c r="M53" s="175">
        <f t="shared" si="8"/>
        <v>0</v>
      </c>
      <c r="N53" s="175">
        <v>26.9</v>
      </c>
      <c r="O53" s="175"/>
      <c r="P53" s="179"/>
      <c r="Q53" s="179"/>
      <c r="R53" s="179"/>
      <c r="S53" s="175">
        <f t="shared" si="9"/>
        <v>0</v>
      </c>
      <c r="T53" s="176"/>
      <c r="U53" s="176"/>
      <c r="V53" s="179"/>
      <c r="Z53">
        <v>0</v>
      </c>
    </row>
    <row r="54" spans="1:26" ht="24.95" customHeight="1" x14ac:dyDescent="0.25">
      <c r="A54" s="177"/>
      <c r="B54" s="172" t="s">
        <v>116</v>
      </c>
      <c r="C54" s="178" t="s">
        <v>386</v>
      </c>
      <c r="D54" s="172" t="s">
        <v>387</v>
      </c>
      <c r="E54" s="172" t="s">
        <v>115</v>
      </c>
      <c r="F54" s="173">
        <v>1</v>
      </c>
      <c r="G54" s="174"/>
      <c r="H54" s="174"/>
      <c r="I54" s="174"/>
      <c r="J54" s="172">
        <f t="shared" si="5"/>
        <v>77.89</v>
      </c>
      <c r="K54" s="175">
        <f t="shared" si="6"/>
        <v>0</v>
      </c>
      <c r="L54" s="175">
        <f t="shared" si="7"/>
        <v>0</v>
      </c>
      <c r="M54" s="175">
        <f t="shared" si="8"/>
        <v>0</v>
      </c>
      <c r="N54" s="175">
        <v>77.89</v>
      </c>
      <c r="O54" s="175"/>
      <c r="P54" s="179"/>
      <c r="Q54" s="179"/>
      <c r="R54" s="179"/>
      <c r="S54" s="175">
        <f t="shared" si="9"/>
        <v>0</v>
      </c>
      <c r="T54" s="176"/>
      <c r="U54" s="176"/>
      <c r="V54" s="179"/>
      <c r="Z54">
        <v>0</v>
      </c>
    </row>
    <row r="55" spans="1:26" ht="24.95" customHeight="1" x14ac:dyDescent="0.25">
      <c r="A55" s="177"/>
      <c r="B55" s="172" t="s">
        <v>116</v>
      </c>
      <c r="C55" s="178" t="s">
        <v>388</v>
      </c>
      <c r="D55" s="172" t="s">
        <v>389</v>
      </c>
      <c r="E55" s="172" t="s">
        <v>115</v>
      </c>
      <c r="F55" s="173">
        <v>1</v>
      </c>
      <c r="G55" s="174"/>
      <c r="H55" s="174"/>
      <c r="I55" s="174"/>
      <c r="J55" s="172">
        <f t="shared" si="5"/>
        <v>754.43</v>
      </c>
      <c r="K55" s="175">
        <f t="shared" si="6"/>
        <v>0</v>
      </c>
      <c r="L55" s="175">
        <f t="shared" si="7"/>
        <v>0</v>
      </c>
      <c r="M55" s="175">
        <f t="shared" si="8"/>
        <v>0</v>
      </c>
      <c r="N55" s="175">
        <v>754.43</v>
      </c>
      <c r="O55" s="175"/>
      <c r="P55" s="179"/>
      <c r="Q55" s="179"/>
      <c r="R55" s="179"/>
      <c r="S55" s="175">
        <f t="shared" si="9"/>
        <v>0</v>
      </c>
      <c r="T55" s="176"/>
      <c r="U55" s="176"/>
      <c r="V55" s="179"/>
      <c r="Z55">
        <v>0</v>
      </c>
    </row>
    <row r="56" spans="1:26" ht="24.95" customHeight="1" x14ac:dyDescent="0.25">
      <c r="A56" s="177"/>
      <c r="B56" s="172" t="s">
        <v>116</v>
      </c>
      <c r="C56" s="178" t="s">
        <v>390</v>
      </c>
      <c r="D56" s="172" t="s">
        <v>391</v>
      </c>
      <c r="E56" s="172" t="s">
        <v>115</v>
      </c>
      <c r="F56" s="173">
        <v>1</v>
      </c>
      <c r="G56" s="174"/>
      <c r="H56" s="174"/>
      <c r="I56" s="174"/>
      <c r="J56" s="172">
        <f t="shared" si="5"/>
        <v>363.47</v>
      </c>
      <c r="K56" s="175">
        <f t="shared" si="6"/>
        <v>0</v>
      </c>
      <c r="L56" s="175">
        <f t="shared" si="7"/>
        <v>0</v>
      </c>
      <c r="M56" s="175">
        <f t="shared" si="8"/>
        <v>0</v>
      </c>
      <c r="N56" s="175">
        <v>363.47</v>
      </c>
      <c r="O56" s="175"/>
      <c r="P56" s="179"/>
      <c r="Q56" s="179"/>
      <c r="R56" s="179"/>
      <c r="S56" s="175">
        <f t="shared" si="9"/>
        <v>0</v>
      </c>
      <c r="T56" s="176"/>
      <c r="U56" s="176"/>
      <c r="V56" s="179"/>
      <c r="Z56">
        <v>0</v>
      </c>
    </row>
    <row r="57" spans="1:26" ht="24.95" customHeight="1" x14ac:dyDescent="0.25">
      <c r="A57" s="177"/>
      <c r="B57" s="172" t="s">
        <v>116</v>
      </c>
      <c r="C57" s="178" t="s">
        <v>392</v>
      </c>
      <c r="D57" s="172" t="s">
        <v>298</v>
      </c>
      <c r="E57" s="172" t="s">
        <v>115</v>
      </c>
      <c r="F57" s="173">
        <v>2998</v>
      </c>
      <c r="G57" s="174"/>
      <c r="H57" s="174"/>
      <c r="I57" s="174"/>
      <c r="J57" s="172">
        <f t="shared" si="5"/>
        <v>959.36</v>
      </c>
      <c r="K57" s="175">
        <f t="shared" si="6"/>
        <v>0</v>
      </c>
      <c r="L57" s="175">
        <f t="shared" si="7"/>
        <v>0</v>
      </c>
      <c r="M57" s="175">
        <f t="shared" si="8"/>
        <v>0</v>
      </c>
      <c r="N57" s="175">
        <v>0.32</v>
      </c>
      <c r="O57" s="175"/>
      <c r="P57" s="179"/>
      <c r="Q57" s="179"/>
      <c r="R57" s="179"/>
      <c r="S57" s="175">
        <f t="shared" si="9"/>
        <v>0</v>
      </c>
      <c r="T57" s="176"/>
      <c r="U57" s="176"/>
      <c r="V57" s="179"/>
      <c r="Z57">
        <v>0</v>
      </c>
    </row>
    <row r="58" spans="1:26" ht="24.95" customHeight="1" x14ac:dyDescent="0.25">
      <c r="A58" s="177"/>
      <c r="B58" s="172" t="s">
        <v>116</v>
      </c>
      <c r="C58" s="178" t="s">
        <v>393</v>
      </c>
      <c r="D58" s="172" t="s">
        <v>394</v>
      </c>
      <c r="E58" s="172" t="s">
        <v>115</v>
      </c>
      <c r="F58" s="173">
        <v>300</v>
      </c>
      <c r="G58" s="174"/>
      <c r="H58" s="174"/>
      <c r="I58" s="174"/>
      <c r="J58" s="172">
        <f t="shared" si="5"/>
        <v>66</v>
      </c>
      <c r="K58" s="175">
        <f t="shared" si="6"/>
        <v>0</v>
      </c>
      <c r="L58" s="175">
        <f t="shared" si="7"/>
        <v>0</v>
      </c>
      <c r="M58" s="175">
        <f t="shared" si="8"/>
        <v>0</v>
      </c>
      <c r="N58" s="175">
        <v>0.22</v>
      </c>
      <c r="O58" s="175"/>
      <c r="P58" s="179"/>
      <c r="Q58" s="179"/>
      <c r="R58" s="179"/>
      <c r="S58" s="175">
        <f t="shared" si="9"/>
        <v>0</v>
      </c>
      <c r="T58" s="176"/>
      <c r="U58" s="176"/>
      <c r="V58" s="179"/>
      <c r="Z58">
        <v>0</v>
      </c>
    </row>
    <row r="59" spans="1:26" ht="24.95" customHeight="1" x14ac:dyDescent="0.25">
      <c r="A59" s="177"/>
      <c r="B59" s="172" t="s">
        <v>116</v>
      </c>
      <c r="C59" s="178" t="s">
        <v>395</v>
      </c>
      <c r="D59" s="172" t="s">
        <v>396</v>
      </c>
      <c r="E59" s="172" t="s">
        <v>98</v>
      </c>
      <c r="F59" s="173">
        <v>50</v>
      </c>
      <c r="G59" s="174"/>
      <c r="H59" s="174"/>
      <c r="I59" s="174"/>
      <c r="J59" s="172">
        <f t="shared" si="5"/>
        <v>13.5</v>
      </c>
      <c r="K59" s="175">
        <f t="shared" si="6"/>
        <v>0</v>
      </c>
      <c r="L59" s="175">
        <f t="shared" si="7"/>
        <v>0</v>
      </c>
      <c r="M59" s="175">
        <f t="shared" si="8"/>
        <v>0</v>
      </c>
      <c r="N59" s="175">
        <v>0.27</v>
      </c>
      <c r="O59" s="175"/>
      <c r="P59" s="179"/>
      <c r="Q59" s="179"/>
      <c r="R59" s="179"/>
      <c r="S59" s="175">
        <f t="shared" si="9"/>
        <v>0</v>
      </c>
      <c r="T59" s="176"/>
      <c r="U59" s="176"/>
      <c r="V59" s="179"/>
      <c r="Z59">
        <v>0</v>
      </c>
    </row>
    <row r="60" spans="1:26" ht="24.95" customHeight="1" x14ac:dyDescent="0.25">
      <c r="A60" s="177"/>
      <c r="B60" s="172" t="s">
        <v>116</v>
      </c>
      <c r="C60" s="178" t="s">
        <v>397</v>
      </c>
      <c r="D60" s="172" t="s">
        <v>398</v>
      </c>
      <c r="E60" s="172" t="s">
        <v>115</v>
      </c>
      <c r="F60" s="173">
        <v>1</v>
      </c>
      <c r="G60" s="174"/>
      <c r="H60" s="174"/>
      <c r="I60" s="174"/>
      <c r="J60" s="172">
        <f t="shared" si="5"/>
        <v>547.28</v>
      </c>
      <c r="K60" s="175">
        <f t="shared" si="6"/>
        <v>0</v>
      </c>
      <c r="L60" s="175">
        <f t="shared" si="7"/>
        <v>0</v>
      </c>
      <c r="M60" s="175">
        <f t="shared" si="8"/>
        <v>0</v>
      </c>
      <c r="N60" s="175">
        <v>547.28</v>
      </c>
      <c r="O60" s="175"/>
      <c r="P60" s="179"/>
      <c r="Q60" s="179"/>
      <c r="R60" s="179"/>
      <c r="S60" s="175">
        <f t="shared" si="9"/>
        <v>0</v>
      </c>
      <c r="T60" s="176"/>
      <c r="U60" s="176"/>
      <c r="V60" s="179"/>
      <c r="Z60">
        <v>0</v>
      </c>
    </row>
    <row r="61" spans="1:26" ht="24.95" customHeight="1" x14ac:dyDescent="0.25">
      <c r="A61" s="177"/>
      <c r="B61" s="172" t="s">
        <v>116</v>
      </c>
      <c r="C61" s="178" t="s">
        <v>399</v>
      </c>
      <c r="D61" s="172" t="s">
        <v>400</v>
      </c>
      <c r="E61" s="172" t="s">
        <v>115</v>
      </c>
      <c r="F61" s="173">
        <v>2</v>
      </c>
      <c r="G61" s="174"/>
      <c r="H61" s="174"/>
      <c r="I61" s="174"/>
      <c r="J61" s="172">
        <f t="shared" ref="J61:J79" si="10">ROUND(F61*(N61),2)</f>
        <v>1274.8</v>
      </c>
      <c r="K61" s="175">
        <f t="shared" ref="K61:K79" si="11">ROUND(F61*(O61),2)</f>
        <v>0</v>
      </c>
      <c r="L61" s="175">
        <f t="shared" ref="L61:L79" si="12">ROUND(F61*(G61),2)</f>
        <v>0</v>
      </c>
      <c r="M61" s="175">
        <f t="shared" ref="M61:M79" si="13">ROUND(F61*(H61),2)</f>
        <v>0</v>
      </c>
      <c r="N61" s="175">
        <v>637.4</v>
      </c>
      <c r="O61" s="175"/>
      <c r="P61" s="179"/>
      <c r="Q61" s="179"/>
      <c r="R61" s="179"/>
      <c r="S61" s="175">
        <f t="shared" ref="S61:S79" si="14">ROUND(F61*(P61),3)</f>
        <v>0</v>
      </c>
      <c r="T61" s="176"/>
      <c r="U61" s="176"/>
      <c r="V61" s="179"/>
      <c r="Z61">
        <v>0</v>
      </c>
    </row>
    <row r="62" spans="1:26" ht="24.95" customHeight="1" x14ac:dyDescent="0.25">
      <c r="A62" s="177"/>
      <c r="B62" s="172" t="s">
        <v>116</v>
      </c>
      <c r="C62" s="178" t="s">
        <v>401</v>
      </c>
      <c r="D62" s="172" t="s">
        <v>402</v>
      </c>
      <c r="E62" s="172" t="s">
        <v>115</v>
      </c>
      <c r="F62" s="173">
        <v>1</v>
      </c>
      <c r="G62" s="174"/>
      <c r="H62" s="174"/>
      <c r="I62" s="174"/>
      <c r="J62" s="172">
        <f t="shared" si="10"/>
        <v>2565.04</v>
      </c>
      <c r="K62" s="175">
        <f t="shared" si="11"/>
        <v>0</v>
      </c>
      <c r="L62" s="175">
        <f t="shared" si="12"/>
        <v>0</v>
      </c>
      <c r="M62" s="175">
        <f t="shared" si="13"/>
        <v>0</v>
      </c>
      <c r="N62" s="175">
        <v>2565.04</v>
      </c>
      <c r="O62" s="175"/>
      <c r="P62" s="179"/>
      <c r="Q62" s="179"/>
      <c r="R62" s="179"/>
      <c r="S62" s="175">
        <f t="shared" si="14"/>
        <v>0</v>
      </c>
      <c r="T62" s="176"/>
      <c r="U62" s="176"/>
      <c r="V62" s="179"/>
      <c r="Z62">
        <v>0</v>
      </c>
    </row>
    <row r="63" spans="1:26" ht="24.95" customHeight="1" x14ac:dyDescent="0.25">
      <c r="A63" s="177"/>
      <c r="B63" s="172" t="s">
        <v>258</v>
      </c>
      <c r="C63" s="178" t="s">
        <v>289</v>
      </c>
      <c r="D63" s="172" t="s">
        <v>290</v>
      </c>
      <c r="E63" s="172" t="s">
        <v>98</v>
      </c>
      <c r="F63" s="173">
        <v>607</v>
      </c>
      <c r="G63" s="174"/>
      <c r="H63" s="174"/>
      <c r="I63" s="174"/>
      <c r="J63" s="172">
        <f t="shared" si="10"/>
        <v>4157.95</v>
      </c>
      <c r="K63" s="175">
        <f t="shared" si="11"/>
        <v>0</v>
      </c>
      <c r="L63" s="175">
        <f t="shared" si="12"/>
        <v>0</v>
      </c>
      <c r="M63" s="175">
        <f t="shared" si="13"/>
        <v>0</v>
      </c>
      <c r="N63" s="175">
        <v>6.85</v>
      </c>
      <c r="O63" s="175"/>
      <c r="P63" s="179"/>
      <c r="Q63" s="179"/>
      <c r="R63" s="179"/>
      <c r="S63" s="175">
        <f t="shared" si="14"/>
        <v>0</v>
      </c>
      <c r="T63" s="176"/>
      <c r="U63" s="176"/>
      <c r="V63" s="179"/>
      <c r="Z63">
        <v>0</v>
      </c>
    </row>
    <row r="64" spans="1:26" ht="24.95" customHeight="1" x14ac:dyDescent="0.25">
      <c r="A64" s="177"/>
      <c r="B64" s="172" t="s">
        <v>116</v>
      </c>
      <c r="C64" s="178" t="s">
        <v>403</v>
      </c>
      <c r="D64" s="172" t="s">
        <v>404</v>
      </c>
      <c r="E64" s="172" t="s">
        <v>115</v>
      </c>
      <c r="F64" s="173">
        <v>1</v>
      </c>
      <c r="G64" s="174"/>
      <c r="H64" s="174"/>
      <c r="I64" s="174"/>
      <c r="J64" s="172">
        <f t="shared" si="10"/>
        <v>1573.3</v>
      </c>
      <c r="K64" s="175">
        <f t="shared" si="11"/>
        <v>0</v>
      </c>
      <c r="L64" s="175">
        <f t="shared" si="12"/>
        <v>0</v>
      </c>
      <c r="M64" s="175">
        <f t="shared" si="13"/>
        <v>0</v>
      </c>
      <c r="N64" s="175">
        <v>1573.3</v>
      </c>
      <c r="O64" s="175"/>
      <c r="P64" s="179"/>
      <c r="Q64" s="179"/>
      <c r="R64" s="179"/>
      <c r="S64" s="175">
        <f t="shared" si="14"/>
        <v>0</v>
      </c>
      <c r="T64" s="176"/>
      <c r="U64" s="176"/>
      <c r="V64" s="179"/>
      <c r="Z64">
        <v>0</v>
      </c>
    </row>
    <row r="65" spans="1:26" ht="24.95" customHeight="1" x14ac:dyDescent="0.25">
      <c r="A65" s="177"/>
      <c r="B65" s="172" t="s">
        <v>116</v>
      </c>
      <c r="C65" s="178" t="s">
        <v>405</v>
      </c>
      <c r="D65" s="172" t="s">
        <v>406</v>
      </c>
      <c r="E65" s="172" t="s">
        <v>115</v>
      </c>
      <c r="F65" s="173">
        <v>33</v>
      </c>
      <c r="G65" s="174"/>
      <c r="H65" s="174"/>
      <c r="I65" s="174"/>
      <c r="J65" s="172">
        <f t="shared" si="10"/>
        <v>992.64</v>
      </c>
      <c r="K65" s="175">
        <f t="shared" si="11"/>
        <v>0</v>
      </c>
      <c r="L65" s="175">
        <f t="shared" si="12"/>
        <v>0</v>
      </c>
      <c r="M65" s="175">
        <f t="shared" si="13"/>
        <v>0</v>
      </c>
      <c r="N65" s="175">
        <v>30.08</v>
      </c>
      <c r="O65" s="175"/>
      <c r="P65" s="179"/>
      <c r="Q65" s="179"/>
      <c r="R65" s="179"/>
      <c r="S65" s="175">
        <f t="shared" si="14"/>
        <v>0</v>
      </c>
      <c r="T65" s="176"/>
      <c r="U65" s="176"/>
      <c r="V65" s="179"/>
      <c r="Z65">
        <v>0</v>
      </c>
    </row>
    <row r="66" spans="1:26" ht="50.1" customHeight="1" x14ac:dyDescent="0.25">
      <c r="A66" s="177"/>
      <c r="B66" s="172" t="s">
        <v>258</v>
      </c>
      <c r="C66" s="178" t="s">
        <v>293</v>
      </c>
      <c r="D66" s="172" t="s">
        <v>294</v>
      </c>
      <c r="E66" s="172" t="s">
        <v>98</v>
      </c>
      <c r="F66" s="173">
        <v>65</v>
      </c>
      <c r="G66" s="174"/>
      <c r="H66" s="174"/>
      <c r="I66" s="174"/>
      <c r="J66" s="172">
        <f t="shared" si="10"/>
        <v>42.9</v>
      </c>
      <c r="K66" s="175">
        <f t="shared" si="11"/>
        <v>0</v>
      </c>
      <c r="L66" s="175">
        <f t="shared" si="12"/>
        <v>0</v>
      </c>
      <c r="M66" s="175">
        <f t="shared" si="13"/>
        <v>0</v>
      </c>
      <c r="N66" s="175">
        <v>0.66</v>
      </c>
      <c r="O66" s="175"/>
      <c r="P66" s="179"/>
      <c r="Q66" s="179"/>
      <c r="R66" s="179"/>
      <c r="S66" s="175">
        <f t="shared" si="14"/>
        <v>0</v>
      </c>
      <c r="T66" s="176"/>
      <c r="U66" s="176"/>
      <c r="V66" s="179"/>
      <c r="Z66">
        <v>0</v>
      </c>
    </row>
    <row r="67" spans="1:26" ht="24.95" customHeight="1" x14ac:dyDescent="0.25">
      <c r="A67" s="177"/>
      <c r="B67" s="172" t="s">
        <v>258</v>
      </c>
      <c r="C67" s="178" t="s">
        <v>291</v>
      </c>
      <c r="D67" s="172" t="s">
        <v>292</v>
      </c>
      <c r="E67" s="172" t="s">
        <v>115</v>
      </c>
      <c r="F67" s="173">
        <v>21</v>
      </c>
      <c r="G67" s="174"/>
      <c r="H67" s="174"/>
      <c r="I67" s="174"/>
      <c r="J67" s="172">
        <f t="shared" si="10"/>
        <v>43.68</v>
      </c>
      <c r="K67" s="175">
        <f t="shared" si="11"/>
        <v>0</v>
      </c>
      <c r="L67" s="175">
        <f t="shared" si="12"/>
        <v>0</v>
      </c>
      <c r="M67" s="175">
        <f t="shared" si="13"/>
        <v>0</v>
      </c>
      <c r="N67" s="175">
        <v>2.08</v>
      </c>
      <c r="O67" s="175"/>
      <c r="P67" s="179"/>
      <c r="Q67" s="179"/>
      <c r="R67" s="179"/>
      <c r="S67" s="175">
        <f t="shared" si="14"/>
        <v>0</v>
      </c>
      <c r="T67" s="176"/>
      <c r="U67" s="176"/>
      <c r="V67" s="179"/>
      <c r="Z67">
        <v>0</v>
      </c>
    </row>
    <row r="68" spans="1:26" ht="24.95" customHeight="1" x14ac:dyDescent="0.25">
      <c r="A68" s="177"/>
      <c r="B68" s="172" t="s">
        <v>258</v>
      </c>
      <c r="C68" s="178" t="s">
        <v>281</v>
      </c>
      <c r="D68" s="172" t="s">
        <v>282</v>
      </c>
      <c r="E68" s="172" t="s">
        <v>115</v>
      </c>
      <c r="F68" s="173">
        <v>4</v>
      </c>
      <c r="G68" s="174"/>
      <c r="H68" s="174"/>
      <c r="I68" s="174"/>
      <c r="J68" s="172">
        <f t="shared" si="10"/>
        <v>91.72</v>
      </c>
      <c r="K68" s="175">
        <f t="shared" si="11"/>
        <v>0</v>
      </c>
      <c r="L68" s="175">
        <f t="shared" si="12"/>
        <v>0</v>
      </c>
      <c r="M68" s="175">
        <f t="shared" si="13"/>
        <v>0</v>
      </c>
      <c r="N68" s="175">
        <v>22.93</v>
      </c>
      <c r="O68" s="175"/>
      <c r="P68" s="179"/>
      <c r="Q68" s="179"/>
      <c r="R68" s="179"/>
      <c r="S68" s="175">
        <f t="shared" si="14"/>
        <v>0</v>
      </c>
      <c r="T68" s="176"/>
      <c r="U68" s="176"/>
      <c r="V68" s="179"/>
      <c r="Z68">
        <v>0</v>
      </c>
    </row>
    <row r="69" spans="1:26" ht="24.95" customHeight="1" x14ac:dyDescent="0.25">
      <c r="A69" s="177"/>
      <c r="B69" s="172" t="s">
        <v>116</v>
      </c>
      <c r="C69" s="178" t="s">
        <v>407</v>
      </c>
      <c r="D69" s="172" t="s">
        <v>408</v>
      </c>
      <c r="E69" s="172" t="s">
        <v>409</v>
      </c>
      <c r="F69" s="173">
        <v>4</v>
      </c>
      <c r="G69" s="174"/>
      <c r="H69" s="174"/>
      <c r="I69" s="174"/>
      <c r="J69" s="172">
        <f t="shared" si="10"/>
        <v>934.2</v>
      </c>
      <c r="K69" s="175">
        <f t="shared" si="11"/>
        <v>0</v>
      </c>
      <c r="L69" s="175">
        <f t="shared" si="12"/>
        <v>0</v>
      </c>
      <c r="M69" s="175">
        <f t="shared" si="13"/>
        <v>0</v>
      </c>
      <c r="N69" s="175">
        <v>233.55</v>
      </c>
      <c r="O69" s="175"/>
      <c r="P69" s="179"/>
      <c r="Q69" s="179"/>
      <c r="R69" s="179"/>
      <c r="S69" s="175">
        <f t="shared" si="14"/>
        <v>0</v>
      </c>
      <c r="T69" s="176"/>
      <c r="U69" s="176"/>
      <c r="V69" s="179"/>
      <c r="Z69">
        <v>0</v>
      </c>
    </row>
    <row r="70" spans="1:26" ht="24.95" customHeight="1" x14ac:dyDescent="0.25">
      <c r="A70" s="177"/>
      <c r="B70" s="172" t="s">
        <v>116</v>
      </c>
      <c r="C70" s="178" t="s">
        <v>410</v>
      </c>
      <c r="D70" s="172" t="s">
        <v>411</v>
      </c>
      <c r="E70" s="172" t="s">
        <v>115</v>
      </c>
      <c r="F70" s="173">
        <v>6</v>
      </c>
      <c r="G70" s="174"/>
      <c r="H70" s="174"/>
      <c r="I70" s="174"/>
      <c r="J70" s="172">
        <f t="shared" si="10"/>
        <v>953.46</v>
      </c>
      <c r="K70" s="175">
        <f t="shared" si="11"/>
        <v>0</v>
      </c>
      <c r="L70" s="175">
        <f t="shared" si="12"/>
        <v>0</v>
      </c>
      <c r="M70" s="175">
        <f t="shared" si="13"/>
        <v>0</v>
      </c>
      <c r="N70" s="175">
        <v>158.91</v>
      </c>
      <c r="O70" s="175"/>
      <c r="P70" s="179"/>
      <c r="Q70" s="179"/>
      <c r="R70" s="179"/>
      <c r="S70" s="175">
        <f t="shared" si="14"/>
        <v>0</v>
      </c>
      <c r="T70" s="176"/>
      <c r="U70" s="176"/>
      <c r="V70" s="179"/>
      <c r="Z70">
        <v>0</v>
      </c>
    </row>
    <row r="71" spans="1:26" ht="24.95" customHeight="1" x14ac:dyDescent="0.25">
      <c r="A71" s="177"/>
      <c r="B71" s="172" t="s">
        <v>116</v>
      </c>
      <c r="C71" s="178" t="s">
        <v>412</v>
      </c>
      <c r="D71" s="172" t="s">
        <v>413</v>
      </c>
      <c r="E71" s="172" t="s">
        <v>115</v>
      </c>
      <c r="F71" s="173">
        <v>4</v>
      </c>
      <c r="G71" s="174"/>
      <c r="H71" s="174"/>
      <c r="I71" s="174"/>
      <c r="J71" s="172">
        <f t="shared" si="10"/>
        <v>207.68</v>
      </c>
      <c r="K71" s="175">
        <f t="shared" si="11"/>
        <v>0</v>
      </c>
      <c r="L71" s="175">
        <f t="shared" si="12"/>
        <v>0</v>
      </c>
      <c r="M71" s="175">
        <f t="shared" si="13"/>
        <v>0</v>
      </c>
      <c r="N71" s="175">
        <v>51.92</v>
      </c>
      <c r="O71" s="175"/>
      <c r="P71" s="179"/>
      <c r="Q71" s="179"/>
      <c r="R71" s="179"/>
      <c r="S71" s="175">
        <f t="shared" si="14"/>
        <v>0</v>
      </c>
      <c r="T71" s="176"/>
      <c r="U71" s="176"/>
      <c r="V71" s="179"/>
      <c r="Z71">
        <v>0</v>
      </c>
    </row>
    <row r="72" spans="1:26" ht="24.95" customHeight="1" x14ac:dyDescent="0.25">
      <c r="A72" s="177"/>
      <c r="B72" s="172" t="s">
        <v>116</v>
      </c>
      <c r="C72" s="178" t="s">
        <v>414</v>
      </c>
      <c r="D72" s="172" t="s">
        <v>415</v>
      </c>
      <c r="E72" s="172" t="s">
        <v>115</v>
      </c>
      <c r="F72" s="173">
        <v>6</v>
      </c>
      <c r="G72" s="174"/>
      <c r="H72" s="174"/>
      <c r="I72" s="174"/>
      <c r="J72" s="172">
        <f t="shared" si="10"/>
        <v>199.38</v>
      </c>
      <c r="K72" s="175">
        <f t="shared" si="11"/>
        <v>0</v>
      </c>
      <c r="L72" s="175">
        <f t="shared" si="12"/>
        <v>0</v>
      </c>
      <c r="M72" s="175">
        <f t="shared" si="13"/>
        <v>0</v>
      </c>
      <c r="N72" s="175">
        <v>33.229999999999997</v>
      </c>
      <c r="O72" s="175"/>
      <c r="P72" s="179"/>
      <c r="Q72" s="179"/>
      <c r="R72" s="179"/>
      <c r="S72" s="175">
        <f t="shared" si="14"/>
        <v>0</v>
      </c>
      <c r="T72" s="176"/>
      <c r="U72" s="176"/>
      <c r="V72" s="179"/>
      <c r="Z72">
        <v>0</v>
      </c>
    </row>
    <row r="73" spans="1:26" ht="24.95" customHeight="1" x14ac:dyDescent="0.25">
      <c r="A73" s="177"/>
      <c r="B73" s="172" t="s">
        <v>116</v>
      </c>
      <c r="C73" s="178" t="s">
        <v>416</v>
      </c>
      <c r="D73" s="172" t="s">
        <v>417</v>
      </c>
      <c r="E73" s="172" t="s">
        <v>98</v>
      </c>
      <c r="F73" s="173">
        <v>44</v>
      </c>
      <c r="G73" s="174"/>
      <c r="H73" s="174"/>
      <c r="I73" s="174"/>
      <c r="J73" s="172">
        <f t="shared" si="10"/>
        <v>55</v>
      </c>
      <c r="K73" s="175">
        <f t="shared" si="11"/>
        <v>0</v>
      </c>
      <c r="L73" s="175">
        <f t="shared" si="12"/>
        <v>0</v>
      </c>
      <c r="M73" s="175">
        <f t="shared" si="13"/>
        <v>0</v>
      </c>
      <c r="N73" s="175">
        <v>1.25</v>
      </c>
      <c r="O73" s="175"/>
      <c r="P73" s="179"/>
      <c r="Q73" s="179"/>
      <c r="R73" s="179"/>
      <c r="S73" s="175">
        <f t="shared" si="14"/>
        <v>0</v>
      </c>
      <c r="T73" s="176"/>
      <c r="U73" s="176"/>
      <c r="V73" s="179"/>
      <c r="Z73">
        <v>0</v>
      </c>
    </row>
    <row r="74" spans="1:26" ht="24.95" customHeight="1" x14ac:dyDescent="0.25">
      <c r="A74" s="177"/>
      <c r="B74" s="172" t="s">
        <v>116</v>
      </c>
      <c r="C74" s="178" t="s">
        <v>418</v>
      </c>
      <c r="D74" s="172" t="s">
        <v>419</v>
      </c>
      <c r="E74" s="172" t="s">
        <v>115</v>
      </c>
      <c r="F74" s="173">
        <v>2803</v>
      </c>
      <c r="G74" s="174"/>
      <c r="H74" s="174"/>
      <c r="I74" s="174"/>
      <c r="J74" s="172">
        <f t="shared" si="10"/>
        <v>1065.1400000000001</v>
      </c>
      <c r="K74" s="175">
        <f t="shared" si="11"/>
        <v>0</v>
      </c>
      <c r="L74" s="175">
        <f t="shared" si="12"/>
        <v>0</v>
      </c>
      <c r="M74" s="175">
        <f t="shared" si="13"/>
        <v>0</v>
      </c>
      <c r="N74" s="175">
        <v>0.38</v>
      </c>
      <c r="O74" s="175"/>
      <c r="P74" s="179"/>
      <c r="Q74" s="179"/>
      <c r="R74" s="179"/>
      <c r="S74" s="175">
        <f t="shared" si="14"/>
        <v>0</v>
      </c>
      <c r="T74" s="176"/>
      <c r="U74" s="176"/>
      <c r="V74" s="179"/>
      <c r="Z74">
        <v>0</v>
      </c>
    </row>
    <row r="75" spans="1:26" ht="24.95" customHeight="1" x14ac:dyDescent="0.25">
      <c r="A75" s="177"/>
      <c r="B75" s="172" t="s">
        <v>116</v>
      </c>
      <c r="C75" s="178" t="s">
        <v>420</v>
      </c>
      <c r="D75" s="172" t="s">
        <v>421</v>
      </c>
      <c r="E75" s="172" t="s">
        <v>115</v>
      </c>
      <c r="F75" s="173">
        <v>1</v>
      </c>
      <c r="G75" s="174"/>
      <c r="H75" s="174"/>
      <c r="I75" s="174"/>
      <c r="J75" s="172">
        <f t="shared" si="10"/>
        <v>4.05</v>
      </c>
      <c r="K75" s="175">
        <f t="shared" si="11"/>
        <v>0</v>
      </c>
      <c r="L75" s="175">
        <f t="shared" si="12"/>
        <v>0</v>
      </c>
      <c r="M75" s="175">
        <f t="shared" si="13"/>
        <v>0</v>
      </c>
      <c r="N75" s="175">
        <v>4.05</v>
      </c>
      <c r="O75" s="175"/>
      <c r="P75" s="179"/>
      <c r="Q75" s="179"/>
      <c r="R75" s="179"/>
      <c r="S75" s="175">
        <f t="shared" si="14"/>
        <v>0</v>
      </c>
      <c r="T75" s="176"/>
      <c r="U75" s="176"/>
      <c r="V75" s="179"/>
      <c r="Z75">
        <v>0</v>
      </c>
    </row>
    <row r="76" spans="1:26" ht="24.95" customHeight="1" x14ac:dyDescent="0.25">
      <c r="A76" s="168"/>
      <c r="B76" s="163" t="s">
        <v>245</v>
      </c>
      <c r="C76" s="169" t="s">
        <v>422</v>
      </c>
      <c r="D76" s="163" t="s">
        <v>423</v>
      </c>
      <c r="E76" s="163" t="s">
        <v>235</v>
      </c>
      <c r="F76" s="164">
        <v>1</v>
      </c>
      <c r="G76" s="165"/>
      <c r="H76" s="165"/>
      <c r="I76" s="165"/>
      <c r="J76" s="163">
        <f t="shared" si="10"/>
        <v>297.27999999999997</v>
      </c>
      <c r="K76" s="166">
        <f t="shared" si="11"/>
        <v>0</v>
      </c>
      <c r="L76" s="166">
        <f t="shared" si="12"/>
        <v>0</v>
      </c>
      <c r="M76" s="166">
        <f t="shared" si="13"/>
        <v>0</v>
      </c>
      <c r="N76" s="166">
        <v>297.27999999999997</v>
      </c>
      <c r="O76" s="166"/>
      <c r="P76" s="170"/>
      <c r="Q76" s="170"/>
      <c r="R76" s="170"/>
      <c r="S76" s="166">
        <f t="shared" si="14"/>
        <v>0</v>
      </c>
      <c r="T76" s="167"/>
      <c r="U76" s="167"/>
      <c r="V76" s="170"/>
      <c r="Z76">
        <v>0</v>
      </c>
    </row>
    <row r="77" spans="1:26" ht="24.95" customHeight="1" x14ac:dyDescent="0.25">
      <c r="A77" s="177"/>
      <c r="B77" s="172" t="s">
        <v>248</v>
      </c>
      <c r="C77" s="178" t="s">
        <v>255</v>
      </c>
      <c r="D77" s="172" t="s">
        <v>256</v>
      </c>
      <c r="E77" s="172" t="s">
        <v>257</v>
      </c>
      <c r="F77" s="173">
        <v>1</v>
      </c>
      <c r="G77" s="174"/>
      <c r="H77" s="174"/>
      <c r="I77" s="174"/>
      <c r="J77" s="172">
        <f t="shared" si="10"/>
        <v>332.31</v>
      </c>
      <c r="K77" s="175">
        <f t="shared" si="11"/>
        <v>0</v>
      </c>
      <c r="L77" s="175">
        <f t="shared" si="12"/>
        <v>0</v>
      </c>
      <c r="M77" s="175">
        <f t="shared" si="13"/>
        <v>0</v>
      </c>
      <c r="N77" s="175">
        <v>332.31</v>
      </c>
      <c r="O77" s="175"/>
      <c r="P77" s="179"/>
      <c r="Q77" s="179"/>
      <c r="R77" s="179"/>
      <c r="S77" s="175">
        <f t="shared" si="14"/>
        <v>0</v>
      </c>
      <c r="T77" s="176"/>
      <c r="U77" s="176"/>
      <c r="V77" s="179"/>
      <c r="Z77">
        <v>0</v>
      </c>
    </row>
    <row r="78" spans="1:26" ht="24.95" customHeight="1" x14ac:dyDescent="0.25">
      <c r="A78" s="177"/>
      <c r="B78" s="172" t="s">
        <v>248</v>
      </c>
      <c r="C78" s="178" t="s">
        <v>252</v>
      </c>
      <c r="D78" s="172" t="s">
        <v>253</v>
      </c>
      <c r="E78" s="172" t="s">
        <v>254</v>
      </c>
      <c r="F78" s="173">
        <v>1</v>
      </c>
      <c r="G78" s="174"/>
      <c r="H78" s="174"/>
      <c r="I78" s="174"/>
      <c r="J78" s="172">
        <f t="shared" si="10"/>
        <v>0</v>
      </c>
      <c r="K78" s="175">
        <f t="shared" si="11"/>
        <v>0</v>
      </c>
      <c r="L78" s="175">
        <f t="shared" si="12"/>
        <v>0</v>
      </c>
      <c r="M78" s="175">
        <f t="shared" si="13"/>
        <v>0</v>
      </c>
      <c r="N78" s="175">
        <v>0</v>
      </c>
      <c r="O78" s="175"/>
      <c r="P78" s="179"/>
      <c r="Q78" s="179"/>
      <c r="R78" s="179"/>
      <c r="S78" s="175">
        <f t="shared" si="14"/>
        <v>0</v>
      </c>
      <c r="T78" s="176"/>
      <c r="U78" s="176"/>
      <c r="V78" s="179"/>
      <c r="Z78">
        <v>0</v>
      </c>
    </row>
    <row r="79" spans="1:26" ht="24.95" customHeight="1" x14ac:dyDescent="0.25">
      <c r="A79" s="177"/>
      <c r="B79" s="172" t="s">
        <v>248</v>
      </c>
      <c r="C79" s="178" t="s">
        <v>249</v>
      </c>
      <c r="D79" s="172" t="s">
        <v>250</v>
      </c>
      <c r="E79" s="172" t="s">
        <v>251</v>
      </c>
      <c r="F79" s="173">
        <v>1</v>
      </c>
      <c r="G79" s="174"/>
      <c r="H79" s="174"/>
      <c r="I79" s="174"/>
      <c r="J79" s="172">
        <f t="shared" si="10"/>
        <v>882.71</v>
      </c>
      <c r="K79" s="175">
        <f t="shared" si="11"/>
        <v>0</v>
      </c>
      <c r="L79" s="175">
        <f t="shared" si="12"/>
        <v>0</v>
      </c>
      <c r="M79" s="175">
        <f t="shared" si="13"/>
        <v>0</v>
      </c>
      <c r="N79" s="175">
        <v>882.71</v>
      </c>
      <c r="O79" s="175"/>
      <c r="P79" s="179"/>
      <c r="Q79" s="179"/>
      <c r="R79" s="179"/>
      <c r="S79" s="175">
        <f t="shared" si="14"/>
        <v>0</v>
      </c>
      <c r="T79" s="176"/>
      <c r="U79" s="176"/>
      <c r="V79" s="179">
        <f>ROUND(F79*(X79),3)</f>
        <v>7.2999999999999995E-2</v>
      </c>
      <c r="X79">
        <v>7.2999999999999995E-2</v>
      </c>
      <c r="Z79">
        <v>0</v>
      </c>
    </row>
    <row r="80" spans="1:26" x14ac:dyDescent="0.25">
      <c r="A80" s="148"/>
      <c r="B80" s="148"/>
      <c r="C80" s="162">
        <v>922</v>
      </c>
      <c r="D80" s="162" t="s">
        <v>228</v>
      </c>
      <c r="E80" s="148"/>
      <c r="F80" s="161"/>
      <c r="G80" s="151"/>
      <c r="H80" s="151"/>
      <c r="I80" s="151"/>
      <c r="J80" s="148"/>
      <c r="K80" s="148"/>
      <c r="L80" s="148">
        <f>ROUND((SUM(L28:L79))/1,2)</f>
        <v>0</v>
      </c>
      <c r="M80" s="148">
        <f>ROUND((SUM(M28:M79))/1,2)</f>
        <v>0</v>
      </c>
      <c r="N80" s="148"/>
      <c r="O80" s="148"/>
      <c r="P80" s="171"/>
      <c r="Q80" s="1"/>
      <c r="R80" s="1"/>
      <c r="S80" s="171">
        <f>ROUND((SUM(S28:S79))/1,2)</f>
        <v>0</v>
      </c>
      <c r="T80" s="180"/>
      <c r="U80" s="180"/>
      <c r="V80" s="2">
        <f>ROUND((SUM(V28:V79))/1,2)</f>
        <v>7.0000000000000007E-2</v>
      </c>
    </row>
    <row r="81" spans="1:26" x14ac:dyDescent="0.25">
      <c r="A81" s="1"/>
      <c r="B81" s="1"/>
      <c r="C81" s="1"/>
      <c r="D81" s="1"/>
      <c r="E81" s="1"/>
      <c r="F81" s="157"/>
      <c r="G81" s="141"/>
      <c r="H81" s="141"/>
      <c r="I81" s="141"/>
      <c r="J81" s="1"/>
      <c r="K81" s="1"/>
      <c r="L81" s="1"/>
      <c r="M81" s="1"/>
      <c r="N81" s="1"/>
      <c r="O81" s="1"/>
      <c r="P81" s="1"/>
      <c r="Q81" s="1"/>
      <c r="R81" s="1"/>
      <c r="S81" s="1"/>
      <c r="V81" s="1"/>
    </row>
    <row r="82" spans="1:26" x14ac:dyDescent="0.25">
      <c r="A82" s="148"/>
      <c r="B82" s="148"/>
      <c r="C82" s="148"/>
      <c r="D82" s="2" t="s">
        <v>226</v>
      </c>
      <c r="E82" s="148"/>
      <c r="F82" s="161"/>
      <c r="G82" s="151"/>
      <c r="H82" s="151"/>
      <c r="I82" s="151"/>
      <c r="J82" s="148"/>
      <c r="K82" s="148"/>
      <c r="L82" s="148">
        <f>ROUND((SUM(L18:L81))/2,2)</f>
        <v>0</v>
      </c>
      <c r="M82" s="148">
        <f>ROUND((SUM(M18:M81))/2,2)</f>
        <v>0</v>
      </c>
      <c r="N82" s="148"/>
      <c r="O82" s="148"/>
      <c r="P82" s="171"/>
      <c r="Q82" s="1"/>
      <c r="R82" s="1"/>
      <c r="S82" s="171">
        <f>ROUND((SUM(S18:S81))/2,2)</f>
        <v>0</v>
      </c>
      <c r="V82" s="2">
        <f>ROUND((SUM(V18:V81))/2,2)</f>
        <v>7.0000000000000007E-2</v>
      </c>
    </row>
    <row r="83" spans="1:26" x14ac:dyDescent="0.25">
      <c r="A83" s="181"/>
      <c r="B83" s="181"/>
      <c r="C83" s="181"/>
      <c r="D83" s="181" t="s">
        <v>77</v>
      </c>
      <c r="E83" s="181"/>
      <c r="F83" s="182"/>
      <c r="G83" s="183"/>
      <c r="H83" s="183"/>
      <c r="I83" s="183"/>
      <c r="J83" s="181"/>
      <c r="K83" s="181">
        <f>ROUND((SUM(K9:K82))/3,2)</f>
        <v>0</v>
      </c>
      <c r="L83" s="181">
        <f>ROUND((SUM(L9:L82))/3,2)</f>
        <v>0</v>
      </c>
      <c r="M83" s="181">
        <f>ROUND((SUM(M9:M82))/3,2)</f>
        <v>0</v>
      </c>
      <c r="N83" s="181"/>
      <c r="O83" s="181"/>
      <c r="P83" s="182"/>
      <c r="Q83" s="181"/>
      <c r="R83" s="181"/>
      <c r="S83" s="182">
        <f>ROUND((SUM(S9:S82))/3,2)</f>
        <v>0</v>
      </c>
      <c r="T83" s="184"/>
      <c r="U83" s="184"/>
      <c r="V83" s="181">
        <f>ROUND((SUM(V9:V82))/3,2)</f>
        <v>0.45</v>
      </c>
      <c r="Z83">
        <f>(SUM(Z9:Z82))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 MESTSKÉ KULTÚRNE STREDISKO HUMENNÉ / SO 001.2 Hlasová signalizácia požiaru</oddHeader>
    <oddFooter>&amp;RStrana &amp;P z &amp;N    &amp;L&amp;7Spracované systémom Systematic® Kalkulus, tel.: 051 77 10 585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0F1A-8197-4CBE-BB09-9929A97A410C}">
  <dimension ref="A1:AA41"/>
  <sheetViews>
    <sheetView workbookViewId="0">
      <selection activeCell="H9" sqref="H9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428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00" t="s">
        <v>431</v>
      </c>
      <c r="C2" s="201"/>
      <c r="D2" s="201"/>
      <c r="E2" s="201"/>
      <c r="F2" s="201"/>
      <c r="G2" s="201"/>
      <c r="H2" s="201"/>
      <c r="I2" s="201"/>
      <c r="J2" s="202"/>
    </row>
    <row r="3" spans="1:23" ht="18" customHeight="1" x14ac:dyDescent="0.25">
      <c r="A3" s="12"/>
      <c r="B3" s="22"/>
      <c r="C3" s="19"/>
      <c r="D3" s="16"/>
      <c r="E3" s="16"/>
      <c r="F3" s="16"/>
      <c r="G3" s="16"/>
      <c r="H3" s="16"/>
      <c r="I3" s="36" t="s">
        <v>15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16</v>
      </c>
      <c r="J4" s="29"/>
    </row>
    <row r="5" spans="1:23" ht="18" customHeight="1" thickBot="1" x14ac:dyDescent="0.3">
      <c r="A5" s="12"/>
      <c r="B5" s="37" t="s">
        <v>17</v>
      </c>
      <c r="C5" s="19"/>
      <c r="D5" s="16"/>
      <c r="E5" s="16"/>
      <c r="F5" s="38" t="s">
        <v>18</v>
      </c>
      <c r="G5" s="16"/>
      <c r="H5" s="16"/>
      <c r="I5" s="36" t="s">
        <v>19</v>
      </c>
      <c r="J5" s="39"/>
    </row>
    <row r="6" spans="1:23" ht="20.100000000000001" customHeight="1" thickTop="1" x14ac:dyDescent="0.25">
      <c r="A6" s="12"/>
      <c r="B6" s="203" t="s">
        <v>20</v>
      </c>
      <c r="C6" s="204"/>
      <c r="D6" s="204"/>
      <c r="E6" s="204"/>
      <c r="F6" s="204"/>
      <c r="G6" s="204"/>
      <c r="H6" s="204"/>
      <c r="I6" s="204"/>
      <c r="J6" s="205"/>
    </row>
    <row r="7" spans="1:23" ht="18" customHeight="1" x14ac:dyDescent="0.25">
      <c r="A7" s="12"/>
      <c r="B7" s="48" t="s">
        <v>23</v>
      </c>
      <c r="C7" s="41"/>
      <c r="D7" s="17"/>
      <c r="E7" s="17"/>
      <c r="F7" s="17"/>
      <c r="G7" s="49" t="s">
        <v>24</v>
      </c>
      <c r="H7" s="17"/>
      <c r="I7" s="27"/>
      <c r="J7" s="42"/>
    </row>
    <row r="8" spans="1:23" ht="20.100000000000001" customHeight="1" x14ac:dyDescent="0.25">
      <c r="A8" s="12"/>
      <c r="B8" s="206" t="s">
        <v>21</v>
      </c>
      <c r="C8" s="207"/>
      <c r="D8" s="207"/>
      <c r="E8" s="207"/>
      <c r="F8" s="207"/>
      <c r="G8" s="207"/>
      <c r="H8" s="207"/>
      <c r="I8" s="207"/>
      <c r="J8" s="208"/>
    </row>
    <row r="9" spans="1:23" ht="18" customHeight="1" x14ac:dyDescent="0.25">
      <c r="A9" s="12"/>
      <c r="B9" s="37" t="s">
        <v>25</v>
      </c>
      <c r="C9" s="19"/>
      <c r="D9" s="16"/>
      <c r="E9" s="16"/>
      <c r="F9" s="16"/>
      <c r="G9" s="38" t="s">
        <v>26</v>
      </c>
      <c r="H9" s="16"/>
      <c r="I9" s="26"/>
      <c r="J9" s="29"/>
    </row>
    <row r="10" spans="1:23" ht="20.100000000000001" customHeight="1" x14ac:dyDescent="0.25">
      <c r="A10" s="12"/>
      <c r="B10" s="206" t="s">
        <v>22</v>
      </c>
      <c r="C10" s="207"/>
      <c r="D10" s="207"/>
      <c r="E10" s="207"/>
      <c r="F10" s="207"/>
      <c r="G10" s="207"/>
      <c r="H10" s="207"/>
      <c r="I10" s="207"/>
      <c r="J10" s="208"/>
    </row>
    <row r="11" spans="1:23" ht="18" customHeight="1" thickBot="1" x14ac:dyDescent="0.3">
      <c r="A11" s="12"/>
      <c r="B11" s="37" t="s">
        <v>25</v>
      </c>
      <c r="C11" s="19"/>
      <c r="D11" s="16"/>
      <c r="E11" s="16"/>
      <c r="F11" s="16"/>
      <c r="G11" s="38" t="s">
        <v>26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25">
      <c r="A15" s="12"/>
      <c r="B15" s="82" t="s">
        <v>27</v>
      </c>
      <c r="C15" s="83" t="s">
        <v>5</v>
      </c>
      <c r="D15" s="83" t="s">
        <v>56</v>
      </c>
      <c r="E15" s="84" t="s">
        <v>57</v>
      </c>
      <c r="F15" s="98" t="s">
        <v>58</v>
      </c>
      <c r="G15" s="50" t="s">
        <v>33</v>
      </c>
      <c r="H15" s="53" t="s">
        <v>34</v>
      </c>
      <c r="I15" s="97"/>
      <c r="J15" s="47"/>
    </row>
    <row r="16" spans="1:23" ht="18" customHeight="1" x14ac:dyDescent="0.25">
      <c r="A16" s="12"/>
      <c r="B16" s="85">
        <v>1</v>
      </c>
      <c r="C16" s="86" t="s">
        <v>28</v>
      </c>
      <c r="D16" s="87"/>
      <c r="E16" s="88"/>
      <c r="F16" s="99"/>
      <c r="G16" s="51">
        <v>6</v>
      </c>
      <c r="H16" s="108" t="s">
        <v>35</v>
      </c>
      <c r="I16" s="119"/>
      <c r="J16" s="111"/>
    </row>
    <row r="17" spans="1:10" ht="18" customHeight="1" x14ac:dyDescent="0.25">
      <c r="A17" s="12"/>
      <c r="B17" s="58">
        <v>2</v>
      </c>
      <c r="C17" s="62" t="s">
        <v>29</v>
      </c>
      <c r="D17" s="68"/>
      <c r="E17" s="66"/>
      <c r="F17" s="71"/>
      <c r="G17" s="52">
        <v>7</v>
      </c>
      <c r="H17" s="109" t="s">
        <v>36</v>
      </c>
      <c r="I17" s="119"/>
      <c r="J17" s="112"/>
    </row>
    <row r="18" spans="1:10" ht="18" customHeight="1" x14ac:dyDescent="0.25">
      <c r="A18" s="12"/>
      <c r="B18" s="59">
        <v>3</v>
      </c>
      <c r="C18" s="63" t="s">
        <v>30</v>
      </c>
      <c r="D18" s="69"/>
      <c r="E18" s="67"/>
      <c r="F18" s="72"/>
      <c r="G18" s="52">
        <v>8</v>
      </c>
      <c r="H18" s="109" t="s">
        <v>37</v>
      </c>
      <c r="I18" s="119"/>
      <c r="J18" s="112"/>
    </row>
    <row r="19" spans="1:10" ht="18" customHeight="1" x14ac:dyDescent="0.25">
      <c r="A19" s="12"/>
      <c r="B19" s="59">
        <v>4</v>
      </c>
      <c r="C19" s="63" t="s">
        <v>31</v>
      </c>
      <c r="D19" s="69"/>
      <c r="E19" s="67"/>
      <c r="F19" s="72"/>
      <c r="G19" s="52">
        <v>9</v>
      </c>
      <c r="H19" s="117"/>
      <c r="I19" s="119"/>
      <c r="J19" s="118"/>
    </row>
    <row r="20" spans="1:10" ht="18" customHeight="1" thickBot="1" x14ac:dyDescent="0.3">
      <c r="A20" s="12"/>
      <c r="B20" s="59">
        <v>5</v>
      </c>
      <c r="C20" s="64" t="s">
        <v>32</v>
      </c>
      <c r="D20" s="70"/>
      <c r="E20" s="92"/>
      <c r="F20" s="100"/>
      <c r="G20" s="52">
        <v>10</v>
      </c>
      <c r="H20" s="109" t="s">
        <v>32</v>
      </c>
      <c r="I20" s="121"/>
      <c r="J20" s="91"/>
    </row>
    <row r="21" spans="1:10" ht="18" customHeight="1" thickTop="1" x14ac:dyDescent="0.25">
      <c r="A21" s="12"/>
      <c r="B21" s="56" t="s">
        <v>45</v>
      </c>
      <c r="C21" s="60" t="s">
        <v>46</v>
      </c>
      <c r="D21" s="65"/>
      <c r="E21" s="18"/>
      <c r="F21" s="90"/>
      <c r="G21" s="56" t="s">
        <v>52</v>
      </c>
      <c r="H21" s="53" t="s">
        <v>46</v>
      </c>
      <c r="I21" s="27"/>
      <c r="J21" s="122"/>
    </row>
    <row r="22" spans="1:10" ht="18" customHeight="1" x14ac:dyDescent="0.25">
      <c r="A22" s="12"/>
      <c r="B22" s="51">
        <v>11</v>
      </c>
      <c r="C22" s="54" t="s">
        <v>47</v>
      </c>
      <c r="D22" s="78"/>
      <c r="E22" s="81"/>
      <c r="F22" s="71"/>
      <c r="G22" s="51">
        <v>16</v>
      </c>
      <c r="H22" s="108" t="s">
        <v>53</v>
      </c>
      <c r="I22" s="119"/>
      <c r="J22" s="111"/>
    </row>
    <row r="23" spans="1:10" ht="18" customHeight="1" x14ac:dyDescent="0.25">
      <c r="A23" s="12"/>
      <c r="B23" s="52">
        <v>12</v>
      </c>
      <c r="C23" s="55" t="s">
        <v>48</v>
      </c>
      <c r="D23" s="57"/>
      <c r="E23" s="81"/>
      <c r="F23" s="72"/>
      <c r="G23" s="52">
        <v>17</v>
      </c>
      <c r="H23" s="109" t="s">
        <v>54</v>
      </c>
      <c r="I23" s="119"/>
      <c r="J23" s="112"/>
    </row>
    <row r="24" spans="1:10" ht="18" customHeight="1" x14ac:dyDescent="0.25">
      <c r="A24" s="12"/>
      <c r="B24" s="52">
        <v>13</v>
      </c>
      <c r="C24" s="55" t="s">
        <v>49</v>
      </c>
      <c r="D24" s="57"/>
      <c r="E24" s="81"/>
      <c r="F24" s="72"/>
      <c r="G24" s="52">
        <v>18</v>
      </c>
      <c r="H24" s="109" t="s">
        <v>55</v>
      </c>
      <c r="I24" s="119"/>
      <c r="J24" s="112"/>
    </row>
    <row r="25" spans="1:10" ht="18" customHeight="1" x14ac:dyDescent="0.25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2"/>
    </row>
    <row r="26" spans="1:10" ht="18" customHeight="1" thickBot="1" x14ac:dyDescent="0.3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32</v>
      </c>
      <c r="I26" s="121"/>
      <c r="J26" s="91"/>
    </row>
    <row r="27" spans="1:10" ht="18" customHeight="1" thickTop="1" x14ac:dyDescent="0.25">
      <c r="A27" s="12"/>
      <c r="B27" s="93"/>
      <c r="C27" s="133" t="s">
        <v>61</v>
      </c>
      <c r="D27" s="126"/>
      <c r="E27" s="94"/>
      <c r="F27" s="28"/>
      <c r="G27" s="102" t="s">
        <v>38</v>
      </c>
      <c r="H27" s="96" t="s">
        <v>39</v>
      </c>
      <c r="I27" s="27"/>
      <c r="J27" s="30"/>
    </row>
    <row r="28" spans="1:10" ht="18" customHeight="1" x14ac:dyDescent="0.25">
      <c r="A28" s="12"/>
      <c r="B28" s="25"/>
      <c r="C28" s="124"/>
      <c r="D28" s="127"/>
      <c r="E28" s="21"/>
      <c r="F28" s="12"/>
      <c r="G28" s="103">
        <v>21</v>
      </c>
      <c r="H28" s="107" t="s">
        <v>40</v>
      </c>
      <c r="I28" s="114"/>
      <c r="J28" s="89"/>
    </row>
    <row r="29" spans="1:10" ht="18" customHeight="1" x14ac:dyDescent="0.25">
      <c r="A29" s="12"/>
      <c r="B29" s="73"/>
      <c r="C29" s="125"/>
      <c r="D29" s="128"/>
      <c r="E29" s="21"/>
      <c r="F29" s="12"/>
      <c r="G29" s="51">
        <v>22</v>
      </c>
      <c r="H29" s="108" t="s">
        <v>41</v>
      </c>
      <c r="I29" s="115"/>
      <c r="J29" s="111"/>
    </row>
    <row r="30" spans="1:10" ht="18" customHeight="1" x14ac:dyDescent="0.25">
      <c r="A30" s="12"/>
      <c r="B30" s="22"/>
      <c r="C30" s="117"/>
      <c r="D30" s="119"/>
      <c r="E30" s="21"/>
      <c r="F30" s="12"/>
      <c r="G30" s="52">
        <v>23</v>
      </c>
      <c r="H30" s="109" t="s">
        <v>42</v>
      </c>
      <c r="I30" s="80"/>
      <c r="J30" s="112"/>
    </row>
    <row r="31" spans="1:10" ht="18" customHeight="1" x14ac:dyDescent="0.25">
      <c r="A31" s="12"/>
      <c r="B31" s="23"/>
      <c r="C31" s="129"/>
      <c r="D31" s="130"/>
      <c r="E31" s="21"/>
      <c r="F31" s="12"/>
      <c r="G31" s="52">
        <v>24</v>
      </c>
      <c r="H31" s="109" t="s">
        <v>43</v>
      </c>
      <c r="I31" s="26"/>
      <c r="J31" s="198"/>
    </row>
    <row r="32" spans="1:10" ht="18" customHeight="1" thickBot="1" x14ac:dyDescent="0.3">
      <c r="A32" s="12"/>
      <c r="B32" s="40"/>
      <c r="C32" s="110"/>
      <c r="D32" s="116"/>
      <c r="E32" s="74"/>
      <c r="F32" s="75"/>
      <c r="G32" s="194" t="s">
        <v>44</v>
      </c>
      <c r="H32" s="195"/>
      <c r="I32" s="196"/>
      <c r="J32" s="197"/>
    </row>
    <row r="33" spans="1:10" ht="18" customHeight="1" thickTop="1" x14ac:dyDescent="0.25">
      <c r="A33" s="12"/>
      <c r="B33" s="93"/>
      <c r="C33" s="94"/>
      <c r="D33" s="131" t="s">
        <v>59</v>
      </c>
      <c r="E33" s="77"/>
      <c r="F33" s="77"/>
      <c r="G33" s="15"/>
      <c r="H33" s="131" t="s">
        <v>60</v>
      </c>
      <c r="I33" s="28"/>
      <c r="J33" s="31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 x14ac:dyDescent="0.25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7594-EB8E-492B-AF7C-53F6325EC53E}">
  <dimension ref="A1:AA41"/>
  <sheetViews>
    <sheetView workbookViewId="0">
      <selection activeCell="I11" sqref="I11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14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09" t="s">
        <v>431</v>
      </c>
      <c r="C2" s="210"/>
      <c r="D2" s="210"/>
      <c r="E2" s="210"/>
      <c r="F2" s="210"/>
      <c r="G2" s="210"/>
      <c r="H2" s="210"/>
      <c r="I2" s="210"/>
      <c r="J2" s="211"/>
    </row>
    <row r="3" spans="1:23" ht="18" customHeight="1" x14ac:dyDescent="0.25">
      <c r="A3" s="12"/>
      <c r="B3" s="33" t="s">
        <v>433</v>
      </c>
      <c r="C3" s="34"/>
      <c r="D3" s="35"/>
      <c r="E3" s="35"/>
      <c r="F3" s="35"/>
      <c r="G3" s="16"/>
      <c r="H3" s="16"/>
      <c r="I3" s="36" t="s">
        <v>15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16</v>
      </c>
      <c r="J4" s="29"/>
    </row>
    <row r="5" spans="1:23" ht="18" customHeight="1" thickBot="1" x14ac:dyDescent="0.3">
      <c r="A5" s="12"/>
      <c r="B5" s="37" t="s">
        <v>17</v>
      </c>
      <c r="C5" s="19"/>
      <c r="D5" s="16"/>
      <c r="E5" s="16"/>
      <c r="F5" s="38" t="s">
        <v>18</v>
      </c>
      <c r="G5" s="16"/>
      <c r="H5" s="16"/>
      <c r="I5" s="36" t="s">
        <v>19</v>
      </c>
      <c r="J5" s="39"/>
    </row>
    <row r="6" spans="1:23" ht="20.100000000000001" customHeight="1" thickTop="1" x14ac:dyDescent="0.25">
      <c r="A6" s="12"/>
      <c r="B6" s="203" t="s">
        <v>20</v>
      </c>
      <c r="C6" s="204"/>
      <c r="D6" s="204"/>
      <c r="E6" s="204"/>
      <c r="F6" s="204"/>
      <c r="G6" s="204"/>
      <c r="H6" s="204"/>
      <c r="I6" s="204"/>
      <c r="J6" s="205"/>
    </row>
    <row r="7" spans="1:23" ht="18" customHeight="1" x14ac:dyDescent="0.25">
      <c r="A7" s="12"/>
      <c r="B7" s="48" t="s">
        <v>23</v>
      </c>
      <c r="C7" s="41"/>
      <c r="D7" s="17"/>
      <c r="E7" s="17"/>
      <c r="F7" s="17"/>
      <c r="G7" s="49" t="s">
        <v>24</v>
      </c>
      <c r="H7" s="17"/>
      <c r="I7" s="27"/>
      <c r="J7" s="42"/>
    </row>
    <row r="8" spans="1:23" ht="20.100000000000001" customHeight="1" x14ac:dyDescent="0.25">
      <c r="A8" s="12"/>
      <c r="B8" s="206" t="s">
        <v>21</v>
      </c>
      <c r="C8" s="207"/>
      <c r="D8" s="207"/>
      <c r="E8" s="207"/>
      <c r="F8" s="207"/>
      <c r="G8" s="207"/>
      <c r="H8" s="207"/>
      <c r="I8" s="207"/>
      <c r="J8" s="208"/>
    </row>
    <row r="9" spans="1:23" ht="18" customHeight="1" x14ac:dyDescent="0.25">
      <c r="A9" s="12"/>
      <c r="B9" s="37" t="s">
        <v>25</v>
      </c>
      <c r="C9" s="19"/>
      <c r="D9" s="16"/>
      <c r="E9" s="16"/>
      <c r="F9" s="16"/>
      <c r="G9" s="38" t="s">
        <v>26</v>
      </c>
      <c r="H9" s="16"/>
      <c r="I9" s="26"/>
      <c r="J9" s="29"/>
    </row>
    <row r="10" spans="1:23" ht="20.100000000000001" customHeight="1" x14ac:dyDescent="0.25">
      <c r="A10" s="12"/>
      <c r="B10" s="206" t="s">
        <v>22</v>
      </c>
      <c r="C10" s="207"/>
      <c r="D10" s="207"/>
      <c r="E10" s="207"/>
      <c r="F10" s="207"/>
      <c r="G10" s="207"/>
      <c r="H10" s="207"/>
      <c r="I10" s="207"/>
      <c r="J10" s="208"/>
    </row>
    <row r="11" spans="1:23" ht="18" customHeight="1" thickBot="1" x14ac:dyDescent="0.3">
      <c r="A11" s="12"/>
      <c r="B11" s="37" t="s">
        <v>25</v>
      </c>
      <c r="C11" s="19"/>
      <c r="D11" s="16"/>
      <c r="E11" s="16"/>
      <c r="F11" s="16"/>
      <c r="G11" s="38" t="s">
        <v>26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25">
      <c r="A15" s="12"/>
      <c r="B15" s="82" t="s">
        <v>27</v>
      </c>
      <c r="C15" s="83" t="s">
        <v>5</v>
      </c>
      <c r="D15" s="83" t="s">
        <v>56</v>
      </c>
      <c r="E15" s="84" t="s">
        <v>57</v>
      </c>
      <c r="F15" s="98" t="s">
        <v>58</v>
      </c>
      <c r="G15" s="50" t="s">
        <v>33</v>
      </c>
      <c r="H15" s="53" t="s">
        <v>34</v>
      </c>
      <c r="I15" s="97"/>
      <c r="J15" s="47"/>
    </row>
    <row r="16" spans="1:23" ht="18" customHeight="1" x14ac:dyDescent="0.25">
      <c r="A16" s="12"/>
      <c r="B16" s="85">
        <v>1</v>
      </c>
      <c r="C16" s="86" t="s">
        <v>28</v>
      </c>
      <c r="D16" s="87"/>
      <c r="E16" s="88"/>
      <c r="F16" s="99"/>
      <c r="G16" s="51">
        <v>6</v>
      </c>
      <c r="H16" s="108" t="s">
        <v>35</v>
      </c>
      <c r="I16" s="119"/>
      <c r="J16" s="111"/>
    </row>
    <row r="17" spans="1:26" ht="18" customHeight="1" x14ac:dyDescent="0.25">
      <c r="A17" s="12"/>
      <c r="B17" s="58">
        <v>2</v>
      </c>
      <c r="C17" s="62" t="s">
        <v>29</v>
      </c>
      <c r="D17" s="68"/>
      <c r="E17" s="66"/>
      <c r="F17" s="71"/>
      <c r="G17" s="52">
        <v>7</v>
      </c>
      <c r="H17" s="109" t="s">
        <v>36</v>
      </c>
      <c r="I17" s="119"/>
      <c r="J17" s="112"/>
    </row>
    <row r="18" spans="1:26" ht="18" customHeight="1" x14ac:dyDescent="0.25">
      <c r="A18" s="12"/>
      <c r="B18" s="59">
        <v>3</v>
      </c>
      <c r="C18" s="63" t="s">
        <v>30</v>
      </c>
      <c r="D18" s="69"/>
      <c r="E18" s="67"/>
      <c r="F18" s="72"/>
      <c r="G18" s="52">
        <v>8</v>
      </c>
      <c r="H18" s="109" t="s">
        <v>37</v>
      </c>
      <c r="I18" s="119"/>
      <c r="J18" s="112"/>
    </row>
    <row r="19" spans="1:26" ht="18" customHeight="1" x14ac:dyDescent="0.25">
      <c r="A19" s="12"/>
      <c r="B19" s="59">
        <v>4</v>
      </c>
      <c r="C19" s="63" t="s">
        <v>31</v>
      </c>
      <c r="D19" s="69"/>
      <c r="E19" s="67"/>
      <c r="F19" s="72"/>
      <c r="G19" s="52">
        <v>9</v>
      </c>
      <c r="H19" s="117"/>
      <c r="I19" s="119"/>
      <c r="J19" s="118"/>
    </row>
    <row r="20" spans="1:26" ht="18" customHeight="1" thickBot="1" x14ac:dyDescent="0.3">
      <c r="A20" s="12"/>
      <c r="B20" s="59">
        <v>5</v>
      </c>
      <c r="C20" s="64" t="s">
        <v>32</v>
      </c>
      <c r="D20" s="70"/>
      <c r="E20" s="92"/>
      <c r="F20" s="100"/>
      <c r="G20" s="52">
        <v>10</v>
      </c>
      <c r="H20" s="109" t="s">
        <v>32</v>
      </c>
      <c r="I20" s="121"/>
      <c r="J20" s="91"/>
    </row>
    <row r="21" spans="1:26" ht="18" customHeight="1" thickTop="1" x14ac:dyDescent="0.25">
      <c r="A21" s="12"/>
      <c r="B21" s="56" t="s">
        <v>45</v>
      </c>
      <c r="C21" s="60" t="s">
        <v>46</v>
      </c>
      <c r="D21" s="65"/>
      <c r="E21" s="18"/>
      <c r="F21" s="90"/>
      <c r="G21" s="56" t="s">
        <v>52</v>
      </c>
      <c r="H21" s="53" t="s">
        <v>46</v>
      </c>
      <c r="I21" s="27"/>
      <c r="J21" s="122"/>
    </row>
    <row r="22" spans="1:26" ht="18" customHeight="1" x14ac:dyDescent="0.25">
      <c r="A22" s="12"/>
      <c r="B22" s="51">
        <v>11</v>
      </c>
      <c r="C22" s="54" t="s">
        <v>47</v>
      </c>
      <c r="D22" s="78"/>
      <c r="E22" s="80" t="s">
        <v>50</v>
      </c>
      <c r="F22" s="71"/>
      <c r="G22" s="51">
        <v>16</v>
      </c>
      <c r="H22" s="108" t="s">
        <v>53</v>
      </c>
      <c r="I22" s="120" t="s">
        <v>50</v>
      </c>
      <c r="J22" s="111"/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48</v>
      </c>
      <c r="D23" s="57"/>
      <c r="E23" s="80" t="s">
        <v>51</v>
      </c>
      <c r="F23" s="72"/>
      <c r="G23" s="52">
        <v>17</v>
      </c>
      <c r="H23" s="109" t="s">
        <v>54</v>
      </c>
      <c r="I23" s="120" t="s">
        <v>50</v>
      </c>
      <c r="J23" s="112"/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49</v>
      </c>
      <c r="D24" s="57"/>
      <c r="E24" s="80" t="s">
        <v>50</v>
      </c>
      <c r="F24" s="72"/>
      <c r="G24" s="52">
        <v>18</v>
      </c>
      <c r="H24" s="109" t="s">
        <v>55</v>
      </c>
      <c r="I24" s="120" t="s">
        <v>51</v>
      </c>
      <c r="J24" s="112"/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8"/>
    </row>
    <row r="26" spans="1:26" ht="18" customHeight="1" thickBot="1" x14ac:dyDescent="0.3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32</v>
      </c>
      <c r="I26" s="121"/>
      <c r="J26" s="91"/>
    </row>
    <row r="27" spans="1:26" ht="18" customHeight="1" thickTop="1" x14ac:dyDescent="0.25">
      <c r="A27" s="12"/>
      <c r="B27" s="93"/>
      <c r="C27" s="133" t="s">
        <v>61</v>
      </c>
      <c r="D27" s="126"/>
      <c r="E27" s="94"/>
      <c r="F27" s="28"/>
      <c r="G27" s="102" t="s">
        <v>38</v>
      </c>
      <c r="H27" s="96" t="s">
        <v>39</v>
      </c>
      <c r="I27" s="27"/>
      <c r="J27" s="30"/>
    </row>
    <row r="28" spans="1:26" ht="18" customHeight="1" x14ac:dyDescent="0.25">
      <c r="A28" s="12"/>
      <c r="B28" s="25"/>
      <c r="C28" s="124"/>
      <c r="D28" s="127"/>
      <c r="E28" s="21"/>
      <c r="F28" s="12"/>
      <c r="G28" s="103">
        <v>21</v>
      </c>
      <c r="H28" s="107" t="s">
        <v>40</v>
      </c>
      <c r="I28" s="114"/>
      <c r="J28" s="89"/>
    </row>
    <row r="29" spans="1:26" ht="18" customHeight="1" x14ac:dyDescent="0.25">
      <c r="A29" s="12"/>
      <c r="B29" s="73"/>
      <c r="C29" s="125"/>
      <c r="D29" s="128"/>
      <c r="E29" s="21"/>
      <c r="F29" s="12"/>
      <c r="G29" s="51">
        <v>22</v>
      </c>
      <c r="H29" s="108" t="s">
        <v>41</v>
      </c>
      <c r="I29" s="115"/>
      <c r="J29" s="111"/>
    </row>
    <row r="30" spans="1:26" ht="18" customHeight="1" x14ac:dyDescent="0.25">
      <c r="A30" s="12"/>
      <c r="B30" s="22"/>
      <c r="C30" s="117"/>
      <c r="D30" s="119"/>
      <c r="E30" s="21"/>
      <c r="F30" s="12"/>
      <c r="G30" s="52">
        <v>23</v>
      </c>
      <c r="H30" s="109" t="s">
        <v>42</v>
      </c>
      <c r="I30" s="80"/>
      <c r="J30" s="112"/>
    </row>
    <row r="31" spans="1:26" ht="18" customHeight="1" x14ac:dyDescent="0.25">
      <c r="A31" s="12"/>
      <c r="B31" s="23"/>
      <c r="C31" s="129"/>
      <c r="D31" s="130"/>
      <c r="E31" s="21"/>
      <c r="F31" s="12"/>
      <c r="G31" s="103">
        <v>24</v>
      </c>
      <c r="H31" s="107" t="s">
        <v>43</v>
      </c>
      <c r="I31" s="106"/>
      <c r="J31" s="123"/>
    </row>
    <row r="32" spans="1:26" ht="18" customHeight="1" thickBot="1" x14ac:dyDescent="0.3">
      <c r="A32" s="12"/>
      <c r="B32" s="40"/>
      <c r="C32" s="110"/>
      <c r="D32" s="116"/>
      <c r="E32" s="74"/>
      <c r="F32" s="75"/>
      <c r="G32" s="51" t="s">
        <v>44</v>
      </c>
      <c r="H32" s="110"/>
      <c r="I32" s="116"/>
      <c r="J32" s="113"/>
    </row>
    <row r="33" spans="1:10" ht="18" customHeight="1" thickTop="1" x14ac:dyDescent="0.25">
      <c r="A33" s="12"/>
      <c r="B33" s="93"/>
      <c r="C33" s="94"/>
      <c r="D33" s="131" t="s">
        <v>59</v>
      </c>
      <c r="E33" s="77"/>
      <c r="F33" s="95"/>
      <c r="G33" s="104">
        <v>26</v>
      </c>
      <c r="H33" s="132" t="s">
        <v>60</v>
      </c>
      <c r="I33" s="28"/>
      <c r="J33" s="105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 x14ac:dyDescent="0.25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F5F54-3394-4ABE-A4BB-ACFA53504315}">
  <dimension ref="A1:Z500"/>
  <sheetViews>
    <sheetView workbookViewId="0">
      <selection activeCell="F1" sqref="F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2" t="s">
        <v>20</v>
      </c>
      <c r="B1" s="213"/>
      <c r="C1" s="213"/>
      <c r="D1" s="214"/>
      <c r="E1" s="136" t="s">
        <v>18</v>
      </c>
      <c r="F1" s="136"/>
      <c r="W1">
        <v>30.126000000000001</v>
      </c>
    </row>
    <row r="2" spans="1:26" ht="20.100000000000001" customHeight="1" x14ac:dyDescent="0.25">
      <c r="A2" s="212" t="s">
        <v>21</v>
      </c>
      <c r="B2" s="213"/>
      <c r="C2" s="213"/>
      <c r="D2" s="214"/>
      <c r="E2" s="136" t="s">
        <v>16</v>
      </c>
      <c r="F2" s="135"/>
    </row>
    <row r="3" spans="1:26" ht="20.100000000000001" customHeight="1" x14ac:dyDescent="0.25">
      <c r="A3" s="212" t="s">
        <v>22</v>
      </c>
      <c r="B3" s="213"/>
      <c r="C3" s="213"/>
      <c r="D3" s="214"/>
      <c r="E3" s="136" t="s">
        <v>88</v>
      </c>
      <c r="F3" s="135"/>
    </row>
    <row r="4" spans="1:26" ht="19.5" customHeight="1" x14ac:dyDescent="0.25">
      <c r="A4" s="137" t="s">
        <v>431</v>
      </c>
      <c r="B4" s="134"/>
      <c r="C4" s="134"/>
      <c r="D4" s="134"/>
      <c r="E4" s="134"/>
      <c r="F4" s="134"/>
    </row>
    <row r="5" spans="1:26" ht="19.5" customHeight="1" x14ac:dyDescent="0.25">
      <c r="A5" s="137" t="s">
        <v>433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65</v>
      </c>
      <c r="B8" s="134"/>
      <c r="C8" s="134"/>
      <c r="D8" s="134"/>
      <c r="E8" s="134"/>
      <c r="F8" s="134"/>
    </row>
    <row r="9" spans="1:26" x14ac:dyDescent="0.25">
      <c r="A9" s="139" t="s">
        <v>62</v>
      </c>
      <c r="B9" s="139" t="s">
        <v>56</v>
      </c>
      <c r="C9" s="139" t="s">
        <v>57</v>
      </c>
      <c r="D9" s="139" t="s">
        <v>32</v>
      </c>
      <c r="E9" s="139" t="s">
        <v>63</v>
      </c>
      <c r="F9" s="139" t="s">
        <v>64</v>
      </c>
    </row>
    <row r="10" spans="1:26" x14ac:dyDescent="0.25">
      <c r="A10" s="146" t="s">
        <v>66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67</v>
      </c>
      <c r="B11" s="149"/>
      <c r="C11" s="149"/>
      <c r="D11" s="149"/>
      <c r="E11" s="150">
        <f>'SO 6404'!S13</f>
        <v>0.27</v>
      </c>
      <c r="F11" s="150">
        <f>'SO 6404'!V13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68</v>
      </c>
      <c r="B12" s="149"/>
      <c r="C12" s="149"/>
      <c r="D12" s="149"/>
      <c r="E12" s="150">
        <f>'SO 6404'!S19</f>
        <v>0.36</v>
      </c>
      <c r="F12" s="150">
        <f>'SO 6404'!V19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148" t="s">
        <v>69</v>
      </c>
      <c r="B13" s="149"/>
      <c r="C13" s="149"/>
      <c r="D13" s="149"/>
      <c r="E13" s="150">
        <f>'SO 6404'!S43</f>
        <v>5.04</v>
      </c>
      <c r="F13" s="150">
        <f>'SO 6404'!V43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48" t="s">
        <v>70</v>
      </c>
      <c r="B14" s="149"/>
      <c r="C14" s="149"/>
      <c r="D14" s="149"/>
      <c r="E14" s="150">
        <f>'SO 6404'!S47</f>
        <v>0</v>
      </c>
      <c r="F14" s="150">
        <f>'SO 6404'!V47</f>
        <v>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x14ac:dyDescent="0.25">
      <c r="A15" s="2" t="s">
        <v>66</v>
      </c>
      <c r="B15" s="151"/>
      <c r="C15" s="151"/>
      <c r="D15" s="151"/>
      <c r="E15" s="152">
        <f>'SO 6404'!S49</f>
        <v>5.67</v>
      </c>
      <c r="F15" s="152">
        <f>'SO 6404'!V49</f>
        <v>0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1"/>
      <c r="B16" s="141"/>
      <c r="C16" s="141"/>
      <c r="D16" s="141"/>
      <c r="E16" s="140"/>
      <c r="F16" s="140"/>
    </row>
    <row r="17" spans="1:26" x14ac:dyDescent="0.25">
      <c r="A17" s="2" t="s">
        <v>71</v>
      </c>
      <c r="B17" s="151"/>
      <c r="C17" s="149"/>
      <c r="D17" s="149"/>
      <c r="E17" s="150"/>
      <c r="F17" s="150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48" t="s">
        <v>72</v>
      </c>
      <c r="B18" s="149"/>
      <c r="C18" s="149"/>
      <c r="D18" s="149"/>
      <c r="E18" s="150">
        <f>'SO 6404'!S56</f>
        <v>0.13</v>
      </c>
      <c r="F18" s="150">
        <f>'SO 6404'!V56</f>
        <v>0</v>
      </c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</row>
    <row r="19" spans="1:26" x14ac:dyDescent="0.25">
      <c r="A19" s="148" t="s">
        <v>73</v>
      </c>
      <c r="B19" s="149"/>
      <c r="C19" s="149"/>
      <c r="D19" s="149"/>
      <c r="E19" s="150">
        <f>'SO 6404'!S83</f>
        <v>0</v>
      </c>
      <c r="F19" s="150">
        <f>'SO 6404'!V83</f>
        <v>0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74</v>
      </c>
      <c r="B20" s="149"/>
      <c r="C20" s="149"/>
      <c r="D20" s="149"/>
      <c r="E20" s="150">
        <f>'SO 6404'!S89</f>
        <v>0</v>
      </c>
      <c r="F20" s="150">
        <f>'SO 6404'!V89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148" t="s">
        <v>75</v>
      </c>
      <c r="B21" s="149"/>
      <c r="C21" s="149"/>
      <c r="D21" s="149"/>
      <c r="E21" s="150">
        <f>'SO 6404'!S95</f>
        <v>0</v>
      </c>
      <c r="F21" s="150">
        <f>'SO 6404'!V95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148" t="s">
        <v>76</v>
      </c>
      <c r="B22" s="149"/>
      <c r="C22" s="149"/>
      <c r="D22" s="149"/>
      <c r="E22" s="150">
        <f>'SO 6404'!S99</f>
        <v>0</v>
      </c>
      <c r="F22" s="150">
        <f>'SO 6404'!V99</f>
        <v>0</v>
      </c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</row>
    <row r="23" spans="1:26" x14ac:dyDescent="0.25">
      <c r="A23" s="2" t="s">
        <v>71</v>
      </c>
      <c r="B23" s="151"/>
      <c r="C23" s="151"/>
      <c r="D23" s="151"/>
      <c r="E23" s="152">
        <f>'SO 6404'!S101</f>
        <v>0.13</v>
      </c>
      <c r="F23" s="152">
        <f>'SO 6404'!V101</f>
        <v>0</v>
      </c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25">
      <c r="A24" s="1"/>
      <c r="B24" s="141"/>
      <c r="C24" s="141"/>
      <c r="D24" s="141"/>
      <c r="E24" s="140"/>
      <c r="F24" s="140"/>
    </row>
    <row r="25" spans="1:26" x14ac:dyDescent="0.25">
      <c r="A25" s="2" t="s">
        <v>77</v>
      </c>
      <c r="B25" s="151"/>
      <c r="C25" s="151"/>
      <c r="D25" s="151"/>
      <c r="E25" s="152">
        <f>'SO 6404'!S102</f>
        <v>5.8</v>
      </c>
      <c r="F25" s="152">
        <f>'SO 6404'!V102</f>
        <v>0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25">
      <c r="A26" s="1"/>
      <c r="B26" s="141"/>
      <c r="C26" s="141"/>
      <c r="D26" s="141"/>
      <c r="E26" s="140"/>
      <c r="F26" s="140"/>
    </row>
    <row r="27" spans="1:26" x14ac:dyDescent="0.25">
      <c r="A27" s="1"/>
      <c r="B27" s="141"/>
      <c r="C27" s="141"/>
      <c r="D27" s="141"/>
      <c r="E27" s="140"/>
      <c r="F27" s="140"/>
    </row>
    <row r="28" spans="1:26" x14ac:dyDescent="0.25">
      <c r="A28" s="1"/>
      <c r="B28" s="141"/>
      <c r="C28" s="141"/>
      <c r="D28" s="141"/>
      <c r="E28" s="140"/>
      <c r="F28" s="140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1"/>
      <c r="B31" s="141"/>
      <c r="C31" s="141"/>
      <c r="D31" s="141"/>
      <c r="E31" s="140"/>
      <c r="F31" s="140"/>
    </row>
    <row r="32" spans="1:26" x14ac:dyDescent="0.25">
      <c r="A32" s="1"/>
      <c r="B32" s="141"/>
      <c r="C32" s="141"/>
      <c r="D32" s="141"/>
      <c r="E32" s="140"/>
      <c r="F32" s="140"/>
    </row>
    <row r="33" spans="1:6" x14ac:dyDescent="0.25">
      <c r="A33" s="1"/>
      <c r="B33" s="141"/>
      <c r="C33" s="141"/>
      <c r="D33" s="141"/>
      <c r="E33" s="140"/>
      <c r="F33" s="140"/>
    </row>
    <row r="34" spans="1:6" x14ac:dyDescent="0.25">
      <c r="A34" s="1"/>
      <c r="B34" s="141"/>
      <c r="C34" s="141"/>
      <c r="D34" s="141"/>
      <c r="E34" s="140"/>
      <c r="F34" s="140"/>
    </row>
    <row r="35" spans="1:6" x14ac:dyDescent="0.25">
      <c r="A35" s="1"/>
      <c r="B35" s="141"/>
      <c r="C35" s="141"/>
      <c r="D35" s="141"/>
      <c r="E35" s="140"/>
      <c r="F35" s="140"/>
    </row>
    <row r="36" spans="1:6" x14ac:dyDescent="0.25">
      <c r="A36" s="1"/>
      <c r="B36" s="141"/>
      <c r="C36" s="141"/>
      <c r="D36" s="141"/>
      <c r="E36" s="140"/>
      <c r="F36" s="140"/>
    </row>
    <row r="37" spans="1:6" x14ac:dyDescent="0.25">
      <c r="A37" s="1"/>
      <c r="B37" s="141"/>
      <c r="C37" s="141"/>
      <c r="D37" s="141"/>
      <c r="E37" s="140"/>
      <c r="F37" s="140"/>
    </row>
    <row r="38" spans="1:6" x14ac:dyDescent="0.25">
      <c r="A38" s="1"/>
      <c r="B38" s="141"/>
      <c r="C38" s="141"/>
      <c r="D38" s="141"/>
      <c r="E38" s="140"/>
      <c r="F38" s="140"/>
    </row>
    <row r="39" spans="1:6" x14ac:dyDescent="0.25">
      <c r="A39" s="1"/>
      <c r="B39" s="141"/>
      <c r="C39" s="141"/>
      <c r="D39" s="141"/>
      <c r="E39" s="140"/>
      <c r="F39" s="140"/>
    </row>
    <row r="40" spans="1:6" x14ac:dyDescent="0.25">
      <c r="A40" s="1"/>
      <c r="B40" s="141"/>
      <c r="C40" s="141"/>
      <c r="D40" s="141"/>
      <c r="E40" s="140"/>
      <c r="F40" s="140"/>
    </row>
    <row r="41" spans="1:6" x14ac:dyDescent="0.25">
      <c r="A41" s="1"/>
      <c r="B41" s="141"/>
      <c r="C41" s="141"/>
      <c r="D41" s="141"/>
      <c r="E41" s="140"/>
      <c r="F41" s="140"/>
    </row>
    <row r="42" spans="1:6" x14ac:dyDescent="0.25">
      <c r="A42" s="1"/>
      <c r="B42" s="141"/>
      <c r="C42" s="141"/>
      <c r="D42" s="141"/>
      <c r="E42" s="140"/>
      <c r="F42" s="140"/>
    </row>
    <row r="43" spans="1:6" x14ac:dyDescent="0.25">
      <c r="A43" s="1"/>
      <c r="B43" s="141"/>
      <c r="C43" s="141"/>
      <c r="D43" s="141"/>
      <c r="E43" s="140"/>
      <c r="F43" s="140"/>
    </row>
    <row r="44" spans="1:6" x14ac:dyDescent="0.25">
      <c r="A44" s="1"/>
      <c r="B44" s="141"/>
      <c r="C44" s="141"/>
      <c r="D44" s="141"/>
      <c r="E44" s="140"/>
      <c r="F44" s="140"/>
    </row>
    <row r="45" spans="1:6" x14ac:dyDescent="0.25">
      <c r="A45" s="1"/>
      <c r="B45" s="141"/>
      <c r="C45" s="141"/>
      <c r="D45" s="141"/>
      <c r="E45" s="140"/>
      <c r="F45" s="140"/>
    </row>
    <row r="46" spans="1:6" x14ac:dyDescent="0.25">
      <c r="A46" s="1"/>
      <c r="B46" s="141"/>
      <c r="C46" s="141"/>
      <c r="D46" s="141"/>
      <c r="E46" s="140"/>
      <c r="F46" s="140"/>
    </row>
    <row r="47" spans="1:6" x14ac:dyDescent="0.25">
      <c r="A47" s="1"/>
      <c r="B47" s="141"/>
      <c r="C47" s="141"/>
      <c r="D47" s="141"/>
      <c r="E47" s="140"/>
      <c r="F47" s="140"/>
    </row>
    <row r="48" spans="1: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3FBE6-E735-41A0-999A-C59A79A5E367}">
  <dimension ref="A1:AA102"/>
  <sheetViews>
    <sheetView workbookViewId="0">
      <pane ySplit="8" topLeftCell="A82" activePane="bottomLeft" state="frozen"/>
      <selection pane="bottomLeft" activeCell="P1" sqref="P1"/>
    </sheetView>
  </sheetViews>
  <sheetFormatPr defaultColWidth="0" defaultRowHeight="15" x14ac:dyDescent="0.25"/>
  <cols>
    <col min="1" max="1" width="4.7109375" hidden="1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15" t="s">
        <v>20</v>
      </c>
      <c r="C1" s="216"/>
      <c r="D1" s="216"/>
      <c r="E1" s="216"/>
      <c r="F1" s="216"/>
      <c r="G1" s="216"/>
      <c r="H1" s="217"/>
      <c r="I1" s="156" t="s">
        <v>18</v>
      </c>
      <c r="J1" s="11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15" t="s">
        <v>21</v>
      </c>
      <c r="C2" s="216"/>
      <c r="D2" s="216"/>
      <c r="E2" s="216"/>
      <c r="F2" s="216"/>
      <c r="G2" s="216"/>
      <c r="H2" s="217"/>
      <c r="I2" s="156" t="s">
        <v>16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15" t="s">
        <v>22</v>
      </c>
      <c r="C3" s="216"/>
      <c r="D3" s="216"/>
      <c r="E3" s="216"/>
      <c r="F3" s="216"/>
      <c r="G3" s="216"/>
      <c r="H3" s="217"/>
      <c r="I3" s="156" t="s">
        <v>88</v>
      </c>
      <c r="J3" s="11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 ht="19.5" customHeight="1" x14ac:dyDescent="0.25">
      <c r="A4" s="3"/>
      <c r="B4" s="5" t="s">
        <v>429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ht="19.5" customHeight="1" x14ac:dyDescent="0.25">
      <c r="A5" s="3"/>
      <c r="B5" s="5" t="s">
        <v>433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65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8" t="s">
        <v>78</v>
      </c>
      <c r="B8" s="158" t="s">
        <v>79</v>
      </c>
      <c r="C8" s="158" t="s">
        <v>80</v>
      </c>
      <c r="D8" s="158" t="s">
        <v>81</v>
      </c>
      <c r="E8" s="158" t="s">
        <v>82</v>
      </c>
      <c r="F8" s="158" t="s">
        <v>83</v>
      </c>
      <c r="G8" s="158" t="s">
        <v>56</v>
      </c>
      <c r="H8" s="158" t="s">
        <v>57</v>
      </c>
      <c r="I8" s="158" t="s">
        <v>84</v>
      </c>
      <c r="J8" s="158"/>
      <c r="K8" s="158"/>
      <c r="L8" s="158"/>
      <c r="M8" s="158"/>
      <c r="N8" s="158"/>
      <c r="O8" s="158"/>
      <c r="P8" s="158" t="s">
        <v>85</v>
      </c>
      <c r="Q8" s="154"/>
      <c r="R8" s="154"/>
      <c r="S8" s="158" t="s">
        <v>86</v>
      </c>
      <c r="T8" s="155"/>
      <c r="U8" s="155"/>
      <c r="V8" s="158" t="s">
        <v>87</v>
      </c>
      <c r="W8" s="153"/>
      <c r="X8" s="153"/>
      <c r="Y8" s="153"/>
      <c r="Z8" s="153"/>
    </row>
    <row r="9" spans="1:26" x14ac:dyDescent="0.25">
      <c r="A9" s="142"/>
      <c r="B9" s="142"/>
      <c r="C9" s="159"/>
      <c r="D9" s="146" t="s">
        <v>66</v>
      </c>
      <c r="E9" s="142"/>
      <c r="F9" s="160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25">
      <c r="A10" s="148"/>
      <c r="B10" s="148"/>
      <c r="C10" s="162">
        <v>3</v>
      </c>
      <c r="D10" s="162" t="s">
        <v>67</v>
      </c>
      <c r="E10" s="148"/>
      <c r="F10" s="161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5" customHeight="1" x14ac:dyDescent="0.25">
      <c r="A11" s="168"/>
      <c r="B11" s="163" t="s">
        <v>89</v>
      </c>
      <c r="C11" s="169" t="s">
        <v>90</v>
      </c>
      <c r="D11" s="163" t="s">
        <v>91</v>
      </c>
      <c r="E11" s="163" t="s">
        <v>92</v>
      </c>
      <c r="F11" s="164">
        <v>3.16</v>
      </c>
      <c r="G11" s="165"/>
      <c r="H11" s="165"/>
      <c r="I11" s="165"/>
      <c r="J11" s="163">
        <f>ROUND(F11*(N11),2)</f>
        <v>1688.8</v>
      </c>
      <c r="K11" s="166">
        <f>ROUND(F11*(O11),2)</f>
        <v>0</v>
      </c>
      <c r="L11" s="166">
        <f>ROUND(F11*(G11),2)</f>
        <v>0</v>
      </c>
      <c r="M11" s="166">
        <f>ROUND(F11*(H11),2)</f>
        <v>0</v>
      </c>
      <c r="N11" s="166">
        <v>534.42999999999995</v>
      </c>
      <c r="O11" s="166"/>
      <c r="P11" s="170">
        <v>8.5730000000000001E-2</v>
      </c>
      <c r="Q11" s="170"/>
      <c r="R11" s="170">
        <v>8.5730000000000001E-2</v>
      </c>
      <c r="S11" s="166">
        <f>ROUND(F11*(P11),3)</f>
        <v>0.27100000000000002</v>
      </c>
      <c r="T11" s="167"/>
      <c r="U11" s="167"/>
      <c r="V11" s="170"/>
      <c r="Z11">
        <v>0</v>
      </c>
    </row>
    <row r="12" spans="1:26" ht="24.95" customHeight="1" x14ac:dyDescent="0.25">
      <c r="A12" s="168"/>
      <c r="B12" s="163" t="s">
        <v>93</v>
      </c>
      <c r="C12" s="169" t="s">
        <v>94</v>
      </c>
      <c r="D12" s="163" t="s">
        <v>95</v>
      </c>
      <c r="E12" s="163" t="s">
        <v>92</v>
      </c>
      <c r="F12" s="164">
        <v>2.4</v>
      </c>
      <c r="G12" s="165"/>
      <c r="H12" s="165"/>
      <c r="I12" s="165"/>
      <c r="J12" s="163">
        <f>ROUND(F12*(N12),2)</f>
        <v>180.91</v>
      </c>
      <c r="K12" s="166">
        <f>ROUND(F12*(O12),2)</f>
        <v>0</v>
      </c>
      <c r="L12" s="166">
        <f>ROUND(F12*(G12),2)</f>
        <v>0</v>
      </c>
      <c r="M12" s="166">
        <f>ROUND(F12*(H12),2)</f>
        <v>0</v>
      </c>
      <c r="N12" s="166">
        <v>75.38</v>
      </c>
      <c r="O12" s="166"/>
      <c r="P12" s="170"/>
      <c r="Q12" s="170"/>
      <c r="R12" s="170"/>
      <c r="S12" s="166">
        <f>ROUND(F12*(P12),3)</f>
        <v>0</v>
      </c>
      <c r="T12" s="167"/>
      <c r="U12" s="167"/>
      <c r="V12" s="170"/>
      <c r="Z12">
        <v>0</v>
      </c>
    </row>
    <row r="13" spans="1:26" x14ac:dyDescent="0.25">
      <c r="A13" s="148"/>
      <c r="B13" s="148"/>
      <c r="C13" s="162">
        <v>3</v>
      </c>
      <c r="D13" s="162" t="s">
        <v>67</v>
      </c>
      <c r="E13" s="148"/>
      <c r="F13" s="161"/>
      <c r="G13" s="151"/>
      <c r="H13" s="151"/>
      <c r="I13" s="151"/>
      <c r="J13" s="148"/>
      <c r="K13" s="148"/>
      <c r="L13" s="148">
        <f>ROUND((SUM(L10:L12))/1,2)</f>
        <v>0</v>
      </c>
      <c r="M13" s="148">
        <f>ROUND((SUM(M10:M12))/1,2)</f>
        <v>0</v>
      </c>
      <c r="N13" s="148"/>
      <c r="O13" s="148"/>
      <c r="P13" s="171"/>
      <c r="Q13" s="148"/>
      <c r="R13" s="148"/>
      <c r="S13" s="171">
        <f>ROUND((SUM(S10:S12))/1,2)</f>
        <v>0.27</v>
      </c>
      <c r="T13" s="145"/>
      <c r="U13" s="145"/>
      <c r="V13" s="2">
        <f>ROUND((SUM(V10:V12))/1,2)</f>
        <v>0</v>
      </c>
      <c r="W13" s="145"/>
      <c r="X13" s="145"/>
      <c r="Y13" s="145"/>
      <c r="Z13" s="145"/>
    </row>
    <row r="14" spans="1:26" x14ac:dyDescent="0.25">
      <c r="A14" s="1"/>
      <c r="B14" s="1"/>
      <c r="C14" s="1"/>
      <c r="D14" s="1"/>
      <c r="E14" s="1"/>
      <c r="F14" s="157"/>
      <c r="G14" s="141"/>
      <c r="H14" s="141"/>
      <c r="I14" s="141"/>
      <c r="J14" s="1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x14ac:dyDescent="0.25">
      <c r="A15" s="148"/>
      <c r="B15" s="148"/>
      <c r="C15" s="162">
        <v>6</v>
      </c>
      <c r="D15" s="162" t="s">
        <v>68</v>
      </c>
      <c r="E15" s="148"/>
      <c r="F15" s="161"/>
      <c r="G15" s="149"/>
      <c r="H15" s="149"/>
      <c r="I15" s="149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5"/>
      <c r="U15" s="145"/>
      <c r="V15" s="148"/>
      <c r="W15" s="145"/>
      <c r="X15" s="145"/>
      <c r="Y15" s="145"/>
      <c r="Z15" s="145"/>
    </row>
    <row r="16" spans="1:26" ht="24.95" customHeight="1" x14ac:dyDescent="0.25">
      <c r="A16" s="168"/>
      <c r="B16" s="163" t="s">
        <v>89</v>
      </c>
      <c r="C16" s="169" t="s">
        <v>96</v>
      </c>
      <c r="D16" s="163" t="s">
        <v>97</v>
      </c>
      <c r="E16" s="163" t="s">
        <v>98</v>
      </c>
      <c r="F16" s="164">
        <v>122.08</v>
      </c>
      <c r="G16" s="165"/>
      <c r="H16" s="165"/>
      <c r="I16" s="165"/>
      <c r="J16" s="163">
        <f>ROUND(F16*(N16),2)</f>
        <v>255.15</v>
      </c>
      <c r="K16" s="166">
        <f>ROUND(F16*(O16),2)</f>
        <v>0</v>
      </c>
      <c r="L16" s="166">
        <f>ROUND(F16*(G16),2)</f>
        <v>0</v>
      </c>
      <c r="M16" s="166">
        <f>ROUND(F16*(H16),2)</f>
        <v>0</v>
      </c>
      <c r="N16" s="166">
        <v>2.09</v>
      </c>
      <c r="O16" s="166"/>
      <c r="P16" s="170">
        <v>2.8E-3</v>
      </c>
      <c r="Q16" s="170"/>
      <c r="R16" s="170">
        <v>2.8E-3</v>
      </c>
      <c r="S16" s="166">
        <f>ROUND(F16*(P16),3)</f>
        <v>0.34200000000000003</v>
      </c>
      <c r="T16" s="167"/>
      <c r="U16" s="167"/>
      <c r="V16" s="170"/>
      <c r="Z16">
        <v>0</v>
      </c>
    </row>
    <row r="17" spans="1:26" ht="24.95" customHeight="1" x14ac:dyDescent="0.25">
      <c r="A17" s="168"/>
      <c r="B17" s="163" t="s">
        <v>89</v>
      </c>
      <c r="C17" s="169" t="s">
        <v>99</v>
      </c>
      <c r="D17" s="163" t="s">
        <v>100</v>
      </c>
      <c r="E17" s="163" t="s">
        <v>92</v>
      </c>
      <c r="F17" s="164">
        <v>0.44</v>
      </c>
      <c r="G17" s="165"/>
      <c r="H17" s="165"/>
      <c r="I17" s="165"/>
      <c r="J17" s="163">
        <f>ROUND(F17*(N17),2)</f>
        <v>7.91</v>
      </c>
      <c r="K17" s="166">
        <f>ROUND(F17*(O17),2)</f>
        <v>0</v>
      </c>
      <c r="L17" s="166">
        <f>ROUND(F17*(G17),2)</f>
        <v>0</v>
      </c>
      <c r="M17" s="166">
        <f>ROUND(F17*(H17),2)</f>
        <v>0</v>
      </c>
      <c r="N17" s="166">
        <v>17.97</v>
      </c>
      <c r="O17" s="166"/>
      <c r="P17" s="170">
        <v>3.6270000000000004E-2</v>
      </c>
      <c r="Q17" s="170"/>
      <c r="R17" s="170">
        <v>3.6270000000000004E-2</v>
      </c>
      <c r="S17" s="166">
        <f>ROUND(F17*(P17),3)</f>
        <v>1.6E-2</v>
      </c>
      <c r="T17" s="167"/>
      <c r="U17" s="167"/>
      <c r="V17" s="170"/>
      <c r="Z17">
        <v>0</v>
      </c>
    </row>
    <row r="18" spans="1:26" ht="24.95" customHeight="1" x14ac:dyDescent="0.25">
      <c r="A18" s="168"/>
      <c r="B18" s="163" t="s">
        <v>93</v>
      </c>
      <c r="C18" s="169" t="s">
        <v>101</v>
      </c>
      <c r="D18" s="163" t="s">
        <v>102</v>
      </c>
      <c r="E18" s="163" t="s">
        <v>92</v>
      </c>
      <c r="F18" s="164">
        <v>6.32</v>
      </c>
      <c r="G18" s="165"/>
      <c r="H18" s="165"/>
      <c r="I18" s="165"/>
      <c r="J18" s="163">
        <f>ROUND(F18*(N18),2)</f>
        <v>73.94</v>
      </c>
      <c r="K18" s="166">
        <f>ROUND(F18*(O18),2)</f>
        <v>0</v>
      </c>
      <c r="L18" s="166">
        <f>ROUND(F18*(G18),2)</f>
        <v>0</v>
      </c>
      <c r="M18" s="166">
        <f>ROUND(F18*(H18),2)</f>
        <v>0</v>
      </c>
      <c r="N18" s="166">
        <v>11.7</v>
      </c>
      <c r="O18" s="166"/>
      <c r="P18" s="170"/>
      <c r="Q18" s="170"/>
      <c r="R18" s="170"/>
      <c r="S18" s="166">
        <f>ROUND(F18*(P18),3)</f>
        <v>0</v>
      </c>
      <c r="T18" s="167"/>
      <c r="U18" s="167"/>
      <c r="V18" s="170"/>
      <c r="Z18">
        <v>0</v>
      </c>
    </row>
    <row r="19" spans="1:26" x14ac:dyDescent="0.25">
      <c r="A19" s="148"/>
      <c r="B19" s="148"/>
      <c r="C19" s="162">
        <v>6</v>
      </c>
      <c r="D19" s="162" t="s">
        <v>68</v>
      </c>
      <c r="E19" s="148"/>
      <c r="F19" s="161"/>
      <c r="G19" s="151"/>
      <c r="H19" s="151"/>
      <c r="I19" s="151"/>
      <c r="J19" s="148"/>
      <c r="K19" s="148"/>
      <c r="L19" s="148">
        <f>ROUND((SUM(L15:L18))/1,2)</f>
        <v>0</v>
      </c>
      <c r="M19" s="148">
        <f>ROUND((SUM(M15:M18))/1,2)</f>
        <v>0</v>
      </c>
      <c r="N19" s="148"/>
      <c r="O19" s="148"/>
      <c r="P19" s="171"/>
      <c r="Q19" s="148"/>
      <c r="R19" s="148"/>
      <c r="S19" s="171">
        <f>ROUND((SUM(S15:S18))/1,2)</f>
        <v>0.36</v>
      </c>
      <c r="T19" s="145"/>
      <c r="U19" s="145"/>
      <c r="V19" s="2">
        <f>ROUND((SUM(V15:V18))/1,2)</f>
        <v>0</v>
      </c>
      <c r="W19" s="145"/>
      <c r="X19" s="145"/>
      <c r="Y19" s="145"/>
      <c r="Z19" s="145"/>
    </row>
    <row r="20" spans="1:26" x14ac:dyDescent="0.25">
      <c r="A20" s="1"/>
      <c r="B20" s="1"/>
      <c r="C20" s="1"/>
      <c r="D20" s="1"/>
      <c r="E20" s="1"/>
      <c r="F20" s="157"/>
      <c r="G20" s="141"/>
      <c r="H20" s="141"/>
      <c r="I20" s="141"/>
      <c r="J20" s="1"/>
      <c r="K20" s="1"/>
      <c r="L20" s="1"/>
      <c r="M20" s="1"/>
      <c r="N20" s="1"/>
      <c r="O20" s="1"/>
      <c r="P20" s="1"/>
      <c r="Q20" s="1"/>
      <c r="R20" s="1"/>
      <c r="S20" s="1"/>
      <c r="V20" s="1"/>
    </row>
    <row r="21" spans="1:26" x14ac:dyDescent="0.25">
      <c r="A21" s="148"/>
      <c r="B21" s="148"/>
      <c r="C21" s="162">
        <v>9</v>
      </c>
      <c r="D21" s="162" t="s">
        <v>69</v>
      </c>
      <c r="E21" s="148"/>
      <c r="F21" s="161"/>
      <c r="G21" s="149"/>
      <c r="H21" s="149"/>
      <c r="I21" s="149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5"/>
      <c r="U21" s="145"/>
      <c r="V21" s="148"/>
      <c r="W21" s="145"/>
      <c r="X21" s="145"/>
      <c r="Y21" s="145"/>
      <c r="Z21" s="145"/>
    </row>
    <row r="22" spans="1:26" ht="24.95" customHeight="1" x14ac:dyDescent="0.25">
      <c r="A22" s="168"/>
      <c r="B22" s="163" t="s">
        <v>103</v>
      </c>
      <c r="C22" s="169" t="s">
        <v>104</v>
      </c>
      <c r="D22" s="163" t="s">
        <v>105</v>
      </c>
      <c r="E22" s="163" t="s">
        <v>92</v>
      </c>
      <c r="F22" s="164">
        <v>6.6</v>
      </c>
      <c r="G22" s="165"/>
      <c r="H22" s="165"/>
      <c r="I22" s="165"/>
      <c r="J22" s="163">
        <f t="shared" ref="J22:J42" si="0">ROUND(F22*(N22),2)</f>
        <v>14.65</v>
      </c>
      <c r="K22" s="166">
        <f t="shared" ref="K22:K42" si="1">ROUND(F22*(O22),2)</f>
        <v>0</v>
      </c>
      <c r="L22" s="166">
        <f t="shared" ref="L22:L42" si="2">ROUND(F22*(G22),2)</f>
        <v>0</v>
      </c>
      <c r="M22" s="166">
        <f t="shared" ref="M22:M42" si="3">ROUND(F22*(H22),2)</f>
        <v>0</v>
      </c>
      <c r="N22" s="166">
        <v>2.2200000000000002</v>
      </c>
      <c r="O22" s="166"/>
      <c r="P22" s="170">
        <v>2.572E-2</v>
      </c>
      <c r="Q22" s="170"/>
      <c r="R22" s="170">
        <v>2.572E-2</v>
      </c>
      <c r="S22" s="166">
        <f t="shared" ref="S22:S42" si="4">ROUND(F22*(P22),3)</f>
        <v>0.17</v>
      </c>
      <c r="T22" s="167"/>
      <c r="U22" s="167"/>
      <c r="V22" s="170"/>
      <c r="Z22">
        <v>0</v>
      </c>
    </row>
    <row r="23" spans="1:26" ht="24.95" customHeight="1" x14ac:dyDescent="0.25">
      <c r="A23" s="168"/>
      <c r="B23" s="163" t="s">
        <v>103</v>
      </c>
      <c r="C23" s="169" t="s">
        <v>106</v>
      </c>
      <c r="D23" s="163" t="s">
        <v>107</v>
      </c>
      <c r="E23" s="163" t="s">
        <v>92</v>
      </c>
      <c r="F23" s="164">
        <v>91.35</v>
      </c>
      <c r="G23" s="165"/>
      <c r="H23" s="165"/>
      <c r="I23" s="165"/>
      <c r="J23" s="163">
        <f t="shared" si="0"/>
        <v>222.89</v>
      </c>
      <c r="K23" s="166">
        <f t="shared" si="1"/>
        <v>0</v>
      </c>
      <c r="L23" s="166">
        <f t="shared" si="2"/>
        <v>0</v>
      </c>
      <c r="M23" s="166">
        <f t="shared" si="3"/>
        <v>0</v>
      </c>
      <c r="N23" s="166">
        <v>2.44</v>
      </c>
      <c r="O23" s="166"/>
      <c r="P23" s="170">
        <v>2.572E-2</v>
      </c>
      <c r="Q23" s="170"/>
      <c r="R23" s="170">
        <v>2.572E-2</v>
      </c>
      <c r="S23" s="166">
        <f t="shared" si="4"/>
        <v>2.35</v>
      </c>
      <c r="T23" s="167"/>
      <c r="U23" s="167"/>
      <c r="V23" s="170"/>
      <c r="Z23">
        <v>0</v>
      </c>
    </row>
    <row r="24" spans="1:26" ht="24.95" customHeight="1" x14ac:dyDescent="0.25">
      <c r="A24" s="168"/>
      <c r="B24" s="163" t="s">
        <v>108</v>
      </c>
      <c r="C24" s="169" t="s">
        <v>109</v>
      </c>
      <c r="D24" s="163" t="s">
        <v>110</v>
      </c>
      <c r="E24" s="163" t="s">
        <v>92</v>
      </c>
      <c r="F24" s="164">
        <v>6.6</v>
      </c>
      <c r="G24" s="165"/>
      <c r="H24" s="165"/>
      <c r="I24" s="165"/>
      <c r="J24" s="163">
        <f t="shared" si="0"/>
        <v>9.44</v>
      </c>
      <c r="K24" s="166">
        <f t="shared" si="1"/>
        <v>0</v>
      </c>
      <c r="L24" s="166">
        <f t="shared" si="2"/>
        <v>0</v>
      </c>
      <c r="M24" s="166">
        <f t="shared" si="3"/>
        <v>0</v>
      </c>
      <c r="N24" s="166">
        <v>1.43</v>
      </c>
      <c r="O24" s="166"/>
      <c r="P24" s="170">
        <v>2.572E-2</v>
      </c>
      <c r="Q24" s="170"/>
      <c r="R24" s="170">
        <v>2.572E-2</v>
      </c>
      <c r="S24" s="166">
        <f t="shared" si="4"/>
        <v>0.17</v>
      </c>
      <c r="T24" s="167"/>
      <c r="U24" s="167"/>
      <c r="V24" s="170"/>
      <c r="Z24">
        <v>0</v>
      </c>
    </row>
    <row r="25" spans="1:26" ht="24.95" customHeight="1" x14ac:dyDescent="0.25">
      <c r="A25" s="168"/>
      <c r="B25" s="163" t="s">
        <v>108</v>
      </c>
      <c r="C25" s="169" t="s">
        <v>111</v>
      </c>
      <c r="D25" s="163" t="s">
        <v>112</v>
      </c>
      <c r="E25" s="163" t="s">
        <v>92</v>
      </c>
      <c r="F25" s="164">
        <v>91.35</v>
      </c>
      <c r="G25" s="165"/>
      <c r="H25" s="165"/>
      <c r="I25" s="165"/>
      <c r="J25" s="163">
        <f t="shared" si="0"/>
        <v>147.99</v>
      </c>
      <c r="K25" s="166">
        <f t="shared" si="1"/>
        <v>0</v>
      </c>
      <c r="L25" s="166">
        <f t="shared" si="2"/>
        <v>0</v>
      </c>
      <c r="M25" s="166">
        <f t="shared" si="3"/>
        <v>0</v>
      </c>
      <c r="N25" s="166">
        <v>1.62</v>
      </c>
      <c r="O25" s="166"/>
      <c r="P25" s="170">
        <v>2.572E-2</v>
      </c>
      <c r="Q25" s="170"/>
      <c r="R25" s="170">
        <v>2.572E-2</v>
      </c>
      <c r="S25" s="166">
        <f t="shared" si="4"/>
        <v>2.35</v>
      </c>
      <c r="T25" s="167"/>
      <c r="U25" s="167"/>
      <c r="V25" s="170"/>
      <c r="Z25">
        <v>0</v>
      </c>
    </row>
    <row r="26" spans="1:26" ht="24.95" customHeight="1" x14ac:dyDescent="0.25">
      <c r="A26" s="168"/>
      <c r="B26" s="163" t="s">
        <v>93</v>
      </c>
      <c r="C26" s="169" t="s">
        <v>113</v>
      </c>
      <c r="D26" s="163" t="s">
        <v>114</v>
      </c>
      <c r="E26" s="163" t="s">
        <v>115</v>
      </c>
      <c r="F26" s="164">
        <v>2</v>
      </c>
      <c r="G26" s="165"/>
      <c r="H26" s="165"/>
      <c r="I26" s="165"/>
      <c r="J26" s="163">
        <f t="shared" si="0"/>
        <v>38.979999999999997</v>
      </c>
      <c r="K26" s="166">
        <f t="shared" si="1"/>
        <v>0</v>
      </c>
      <c r="L26" s="166">
        <f t="shared" si="2"/>
        <v>0</v>
      </c>
      <c r="M26" s="166">
        <f t="shared" si="3"/>
        <v>0</v>
      </c>
      <c r="N26" s="166">
        <v>19.489999999999998</v>
      </c>
      <c r="O26" s="166"/>
      <c r="P26" s="170"/>
      <c r="Q26" s="170"/>
      <c r="R26" s="170"/>
      <c r="S26" s="166">
        <f t="shared" si="4"/>
        <v>0</v>
      </c>
      <c r="T26" s="167"/>
      <c r="U26" s="167"/>
      <c r="V26" s="170"/>
      <c r="Z26">
        <v>0</v>
      </c>
    </row>
    <row r="27" spans="1:26" ht="24.95" customHeight="1" x14ac:dyDescent="0.25">
      <c r="A27" s="177"/>
      <c r="B27" s="172" t="s">
        <v>116</v>
      </c>
      <c r="C27" s="178" t="s">
        <v>117</v>
      </c>
      <c r="D27" s="172" t="s">
        <v>118</v>
      </c>
      <c r="E27" s="172" t="s">
        <v>115</v>
      </c>
      <c r="F27" s="173">
        <v>2</v>
      </c>
      <c r="G27" s="174"/>
      <c r="H27" s="174"/>
      <c r="I27" s="174"/>
      <c r="J27" s="172">
        <f t="shared" si="0"/>
        <v>514.1</v>
      </c>
      <c r="K27" s="175">
        <f t="shared" si="1"/>
        <v>0</v>
      </c>
      <c r="L27" s="175">
        <f t="shared" si="2"/>
        <v>0</v>
      </c>
      <c r="M27" s="175">
        <f t="shared" si="3"/>
        <v>0</v>
      </c>
      <c r="N27" s="175">
        <v>257.05</v>
      </c>
      <c r="O27" s="175"/>
      <c r="P27" s="179"/>
      <c r="Q27" s="179"/>
      <c r="R27" s="179"/>
      <c r="S27" s="175">
        <f t="shared" si="4"/>
        <v>0</v>
      </c>
      <c r="T27" s="176"/>
      <c r="U27" s="176"/>
      <c r="V27" s="179"/>
      <c r="Z27">
        <v>0</v>
      </c>
    </row>
    <row r="28" spans="1:26" ht="24.95" customHeight="1" x14ac:dyDescent="0.25">
      <c r="A28" s="168"/>
      <c r="B28" s="163" t="s">
        <v>119</v>
      </c>
      <c r="C28" s="169" t="s">
        <v>120</v>
      </c>
      <c r="D28" s="163" t="s">
        <v>121</v>
      </c>
      <c r="E28" s="163" t="s">
        <v>115</v>
      </c>
      <c r="F28" s="164">
        <v>17</v>
      </c>
      <c r="G28" s="165"/>
      <c r="H28" s="165"/>
      <c r="I28" s="165"/>
      <c r="J28" s="163">
        <f t="shared" si="0"/>
        <v>10.54</v>
      </c>
      <c r="K28" s="166">
        <f t="shared" si="1"/>
        <v>0</v>
      </c>
      <c r="L28" s="166">
        <f t="shared" si="2"/>
        <v>0</v>
      </c>
      <c r="M28" s="166">
        <f t="shared" si="3"/>
        <v>0</v>
      </c>
      <c r="N28" s="166">
        <v>0.62</v>
      </c>
      <c r="O28" s="166"/>
      <c r="P28" s="170"/>
      <c r="Q28" s="170"/>
      <c r="R28" s="170"/>
      <c r="S28" s="166">
        <f t="shared" si="4"/>
        <v>0</v>
      </c>
      <c r="T28" s="167"/>
      <c r="U28" s="167"/>
      <c r="V28" s="170"/>
      <c r="Z28">
        <v>0</v>
      </c>
    </row>
    <row r="29" spans="1:26" ht="24.95" customHeight="1" x14ac:dyDescent="0.25">
      <c r="A29" s="168"/>
      <c r="B29" s="163" t="s">
        <v>119</v>
      </c>
      <c r="C29" s="169" t="s">
        <v>122</v>
      </c>
      <c r="D29" s="163" t="s">
        <v>123</v>
      </c>
      <c r="E29" s="163" t="s">
        <v>115</v>
      </c>
      <c r="F29" s="164">
        <v>7</v>
      </c>
      <c r="G29" s="165"/>
      <c r="H29" s="165"/>
      <c r="I29" s="165"/>
      <c r="J29" s="163">
        <f t="shared" si="0"/>
        <v>7.91</v>
      </c>
      <c r="K29" s="166">
        <f t="shared" si="1"/>
        <v>0</v>
      </c>
      <c r="L29" s="166">
        <f t="shared" si="2"/>
        <v>0</v>
      </c>
      <c r="M29" s="166">
        <f t="shared" si="3"/>
        <v>0</v>
      </c>
      <c r="N29" s="166">
        <v>1.1299999999999999</v>
      </c>
      <c r="O29" s="166"/>
      <c r="P29" s="170"/>
      <c r="Q29" s="170"/>
      <c r="R29" s="170"/>
      <c r="S29" s="166">
        <f t="shared" si="4"/>
        <v>0</v>
      </c>
      <c r="T29" s="167"/>
      <c r="U29" s="167"/>
      <c r="V29" s="170"/>
      <c r="Z29">
        <v>0</v>
      </c>
    </row>
    <row r="30" spans="1:26" ht="24.95" customHeight="1" x14ac:dyDescent="0.25">
      <c r="A30" s="168"/>
      <c r="B30" s="163" t="s">
        <v>119</v>
      </c>
      <c r="C30" s="169" t="s">
        <v>124</v>
      </c>
      <c r="D30" s="163" t="s">
        <v>125</v>
      </c>
      <c r="E30" s="163" t="s">
        <v>92</v>
      </c>
      <c r="F30" s="164">
        <v>2.76</v>
      </c>
      <c r="G30" s="165"/>
      <c r="H30" s="165"/>
      <c r="I30" s="165"/>
      <c r="J30" s="163">
        <f t="shared" si="0"/>
        <v>42.01</v>
      </c>
      <c r="K30" s="166">
        <f t="shared" si="1"/>
        <v>0</v>
      </c>
      <c r="L30" s="166">
        <f t="shared" si="2"/>
        <v>0</v>
      </c>
      <c r="M30" s="166">
        <f t="shared" si="3"/>
        <v>0</v>
      </c>
      <c r="N30" s="166">
        <v>15.22</v>
      </c>
      <c r="O30" s="166"/>
      <c r="P30" s="170"/>
      <c r="Q30" s="170"/>
      <c r="R30" s="170"/>
      <c r="S30" s="166">
        <f t="shared" si="4"/>
        <v>0</v>
      </c>
      <c r="T30" s="167"/>
      <c r="U30" s="167"/>
      <c r="V30" s="170"/>
      <c r="Z30">
        <v>0</v>
      </c>
    </row>
    <row r="31" spans="1:26" ht="24.95" customHeight="1" x14ac:dyDescent="0.25">
      <c r="A31" s="168"/>
      <c r="B31" s="163" t="s">
        <v>126</v>
      </c>
      <c r="C31" s="169" t="s">
        <v>127</v>
      </c>
      <c r="D31" s="163" t="s">
        <v>128</v>
      </c>
      <c r="E31" s="163" t="s">
        <v>92</v>
      </c>
      <c r="F31" s="164">
        <v>18.02</v>
      </c>
      <c r="G31" s="165"/>
      <c r="H31" s="165"/>
      <c r="I31" s="165"/>
      <c r="J31" s="163">
        <f t="shared" si="0"/>
        <v>182.9</v>
      </c>
      <c r="K31" s="166">
        <f t="shared" si="1"/>
        <v>0</v>
      </c>
      <c r="L31" s="166">
        <f t="shared" si="2"/>
        <v>0</v>
      </c>
      <c r="M31" s="166">
        <f t="shared" si="3"/>
        <v>0</v>
      </c>
      <c r="N31" s="166">
        <v>10.15</v>
      </c>
      <c r="O31" s="166"/>
      <c r="P31" s="170"/>
      <c r="Q31" s="170"/>
      <c r="R31" s="170"/>
      <c r="S31" s="166">
        <f t="shared" si="4"/>
        <v>0</v>
      </c>
      <c r="T31" s="167"/>
      <c r="U31" s="167"/>
      <c r="V31" s="170"/>
      <c r="Z31">
        <v>0</v>
      </c>
    </row>
    <row r="32" spans="1:26" ht="24.95" customHeight="1" x14ac:dyDescent="0.25">
      <c r="A32" s="168"/>
      <c r="B32" s="163" t="s">
        <v>93</v>
      </c>
      <c r="C32" s="169" t="s">
        <v>129</v>
      </c>
      <c r="D32" s="163" t="s">
        <v>130</v>
      </c>
      <c r="E32" s="163" t="s">
        <v>115</v>
      </c>
      <c r="F32" s="164">
        <v>17</v>
      </c>
      <c r="G32" s="165"/>
      <c r="H32" s="165"/>
      <c r="I32" s="165"/>
      <c r="J32" s="163">
        <f t="shared" si="0"/>
        <v>9.69</v>
      </c>
      <c r="K32" s="166">
        <f t="shared" si="1"/>
        <v>0</v>
      </c>
      <c r="L32" s="166">
        <f t="shared" si="2"/>
        <v>0</v>
      </c>
      <c r="M32" s="166">
        <f t="shared" si="3"/>
        <v>0</v>
      </c>
      <c r="N32" s="166">
        <v>0.56999999999999995</v>
      </c>
      <c r="O32" s="166"/>
      <c r="P32" s="170"/>
      <c r="Q32" s="170"/>
      <c r="R32" s="170"/>
      <c r="S32" s="166">
        <f t="shared" si="4"/>
        <v>0</v>
      </c>
      <c r="T32" s="167"/>
      <c r="U32" s="167"/>
      <c r="V32" s="170"/>
      <c r="Z32">
        <v>0</v>
      </c>
    </row>
    <row r="33" spans="1:26" ht="24.95" customHeight="1" x14ac:dyDescent="0.25">
      <c r="A33" s="168"/>
      <c r="B33" s="163" t="s">
        <v>93</v>
      </c>
      <c r="C33" s="169" t="s">
        <v>131</v>
      </c>
      <c r="D33" s="163" t="s">
        <v>132</v>
      </c>
      <c r="E33" s="163" t="s">
        <v>115</v>
      </c>
      <c r="F33" s="164">
        <v>7</v>
      </c>
      <c r="G33" s="165"/>
      <c r="H33" s="165"/>
      <c r="I33" s="165"/>
      <c r="J33" s="163">
        <f t="shared" si="0"/>
        <v>5.95</v>
      </c>
      <c r="K33" s="166">
        <f t="shared" si="1"/>
        <v>0</v>
      </c>
      <c r="L33" s="166">
        <f t="shared" si="2"/>
        <v>0</v>
      </c>
      <c r="M33" s="166">
        <f t="shared" si="3"/>
        <v>0</v>
      </c>
      <c r="N33" s="166">
        <v>0.85</v>
      </c>
      <c r="O33" s="166"/>
      <c r="P33" s="170"/>
      <c r="Q33" s="170"/>
      <c r="R33" s="170"/>
      <c r="S33" s="166">
        <f t="shared" si="4"/>
        <v>0</v>
      </c>
      <c r="T33" s="167"/>
      <c r="U33" s="167"/>
      <c r="V33" s="170"/>
      <c r="Z33">
        <v>0</v>
      </c>
    </row>
    <row r="34" spans="1:26" ht="24.95" customHeight="1" x14ac:dyDescent="0.25">
      <c r="A34" s="168"/>
      <c r="B34" s="163" t="s">
        <v>93</v>
      </c>
      <c r="C34" s="169" t="s">
        <v>133</v>
      </c>
      <c r="D34" s="163" t="s">
        <v>134</v>
      </c>
      <c r="E34" s="163" t="s">
        <v>115</v>
      </c>
      <c r="F34" s="164">
        <v>1</v>
      </c>
      <c r="G34" s="165"/>
      <c r="H34" s="165"/>
      <c r="I34" s="165"/>
      <c r="J34" s="163">
        <f t="shared" si="0"/>
        <v>1.39</v>
      </c>
      <c r="K34" s="166">
        <f t="shared" si="1"/>
        <v>0</v>
      </c>
      <c r="L34" s="166">
        <f t="shared" si="2"/>
        <v>0</v>
      </c>
      <c r="M34" s="166">
        <f t="shared" si="3"/>
        <v>0</v>
      </c>
      <c r="N34" s="166">
        <v>1.3900000000000001</v>
      </c>
      <c r="O34" s="166"/>
      <c r="P34" s="170"/>
      <c r="Q34" s="170"/>
      <c r="R34" s="170"/>
      <c r="S34" s="166">
        <f t="shared" si="4"/>
        <v>0</v>
      </c>
      <c r="T34" s="167"/>
      <c r="U34" s="167"/>
      <c r="V34" s="170"/>
      <c r="Z34">
        <v>0</v>
      </c>
    </row>
    <row r="35" spans="1:26" ht="24.95" customHeight="1" x14ac:dyDescent="0.25">
      <c r="A35" s="168"/>
      <c r="B35" s="163" t="s">
        <v>93</v>
      </c>
      <c r="C35" s="169" t="s">
        <v>135</v>
      </c>
      <c r="D35" s="163" t="s">
        <v>136</v>
      </c>
      <c r="E35" s="163" t="s">
        <v>92</v>
      </c>
      <c r="F35" s="164">
        <v>8.26</v>
      </c>
      <c r="G35" s="165"/>
      <c r="H35" s="165"/>
      <c r="I35" s="165"/>
      <c r="J35" s="163">
        <f t="shared" si="0"/>
        <v>39.81</v>
      </c>
      <c r="K35" s="166">
        <f t="shared" si="1"/>
        <v>0</v>
      </c>
      <c r="L35" s="166">
        <f t="shared" si="2"/>
        <v>0</v>
      </c>
      <c r="M35" s="166">
        <f t="shared" si="3"/>
        <v>0</v>
      </c>
      <c r="N35" s="166">
        <v>4.82</v>
      </c>
      <c r="O35" s="166"/>
      <c r="P35" s="170"/>
      <c r="Q35" s="170"/>
      <c r="R35" s="170"/>
      <c r="S35" s="166">
        <f t="shared" si="4"/>
        <v>0</v>
      </c>
      <c r="T35" s="167"/>
      <c r="U35" s="167"/>
      <c r="V35" s="170"/>
      <c r="Z35">
        <v>0</v>
      </c>
    </row>
    <row r="36" spans="1:26" ht="24.95" customHeight="1" x14ac:dyDescent="0.25">
      <c r="A36" s="168"/>
      <c r="B36" s="163" t="s">
        <v>119</v>
      </c>
      <c r="C36" s="169" t="s">
        <v>137</v>
      </c>
      <c r="D36" s="163" t="s">
        <v>138</v>
      </c>
      <c r="E36" s="163" t="s">
        <v>139</v>
      </c>
      <c r="F36" s="164">
        <v>0.3</v>
      </c>
      <c r="G36" s="165"/>
      <c r="H36" s="165"/>
      <c r="I36" s="165"/>
      <c r="J36" s="163">
        <f t="shared" si="0"/>
        <v>20.58</v>
      </c>
      <c r="K36" s="166">
        <f t="shared" si="1"/>
        <v>0</v>
      </c>
      <c r="L36" s="166">
        <f t="shared" si="2"/>
        <v>0</v>
      </c>
      <c r="M36" s="166">
        <f t="shared" si="3"/>
        <v>0</v>
      </c>
      <c r="N36" s="166">
        <v>68.599999999999994</v>
      </c>
      <c r="O36" s="166"/>
      <c r="P36" s="170"/>
      <c r="Q36" s="170"/>
      <c r="R36" s="170"/>
      <c r="S36" s="166">
        <f t="shared" si="4"/>
        <v>0</v>
      </c>
      <c r="T36" s="167"/>
      <c r="U36" s="167"/>
      <c r="V36" s="170"/>
      <c r="Z36">
        <v>0</v>
      </c>
    </row>
    <row r="37" spans="1:26" ht="24.95" customHeight="1" x14ac:dyDescent="0.25">
      <c r="A37" s="168"/>
      <c r="B37" s="163" t="s">
        <v>119</v>
      </c>
      <c r="C37" s="169" t="s">
        <v>140</v>
      </c>
      <c r="D37" s="163" t="s">
        <v>141</v>
      </c>
      <c r="E37" s="163" t="s">
        <v>98</v>
      </c>
      <c r="F37" s="164">
        <v>4.4000000000000004</v>
      </c>
      <c r="G37" s="165"/>
      <c r="H37" s="165"/>
      <c r="I37" s="165"/>
      <c r="J37" s="163">
        <f t="shared" si="0"/>
        <v>13.2</v>
      </c>
      <c r="K37" s="166">
        <f t="shared" si="1"/>
        <v>0</v>
      </c>
      <c r="L37" s="166">
        <f t="shared" si="2"/>
        <v>0</v>
      </c>
      <c r="M37" s="166">
        <f t="shared" si="3"/>
        <v>0</v>
      </c>
      <c r="N37" s="166">
        <v>3</v>
      </c>
      <c r="O37" s="166"/>
      <c r="P37" s="170"/>
      <c r="Q37" s="170"/>
      <c r="R37" s="170"/>
      <c r="S37" s="166">
        <f t="shared" si="4"/>
        <v>0</v>
      </c>
      <c r="T37" s="167"/>
      <c r="U37" s="167"/>
      <c r="V37" s="170"/>
      <c r="Z37">
        <v>0</v>
      </c>
    </row>
    <row r="38" spans="1:26" ht="24.95" customHeight="1" x14ac:dyDescent="0.25">
      <c r="A38" s="168"/>
      <c r="B38" s="163" t="s">
        <v>119</v>
      </c>
      <c r="C38" s="169" t="s">
        <v>142</v>
      </c>
      <c r="D38" s="163" t="s">
        <v>143</v>
      </c>
      <c r="E38" s="163" t="s">
        <v>144</v>
      </c>
      <c r="F38" s="164">
        <v>3.59</v>
      </c>
      <c r="G38" s="165"/>
      <c r="H38" s="165"/>
      <c r="I38" s="165"/>
      <c r="J38" s="163">
        <f t="shared" si="0"/>
        <v>33.82</v>
      </c>
      <c r="K38" s="166">
        <f t="shared" si="1"/>
        <v>0</v>
      </c>
      <c r="L38" s="166">
        <f t="shared" si="2"/>
        <v>0</v>
      </c>
      <c r="M38" s="166">
        <f t="shared" si="3"/>
        <v>0</v>
      </c>
      <c r="N38" s="166">
        <v>9.42</v>
      </c>
      <c r="O38" s="166"/>
      <c r="P38" s="170"/>
      <c r="Q38" s="170"/>
      <c r="R38" s="170"/>
      <c r="S38" s="166">
        <f t="shared" si="4"/>
        <v>0</v>
      </c>
      <c r="T38" s="167"/>
      <c r="U38" s="167"/>
      <c r="V38" s="170"/>
      <c r="Z38">
        <v>0</v>
      </c>
    </row>
    <row r="39" spans="1:26" ht="24.95" customHeight="1" x14ac:dyDescent="0.25">
      <c r="A39" s="168"/>
      <c r="B39" s="163" t="s">
        <v>119</v>
      </c>
      <c r="C39" s="169" t="s">
        <v>145</v>
      </c>
      <c r="D39" s="163" t="s">
        <v>146</v>
      </c>
      <c r="E39" s="163" t="s">
        <v>144</v>
      </c>
      <c r="F39" s="164">
        <v>7.18</v>
      </c>
      <c r="G39" s="165"/>
      <c r="H39" s="165"/>
      <c r="I39" s="165"/>
      <c r="J39" s="163">
        <f t="shared" si="0"/>
        <v>47.39</v>
      </c>
      <c r="K39" s="166">
        <f t="shared" si="1"/>
        <v>0</v>
      </c>
      <c r="L39" s="166">
        <f t="shared" si="2"/>
        <v>0</v>
      </c>
      <c r="M39" s="166">
        <f t="shared" si="3"/>
        <v>0</v>
      </c>
      <c r="N39" s="166">
        <v>6.6</v>
      </c>
      <c r="O39" s="166"/>
      <c r="P39" s="170"/>
      <c r="Q39" s="170"/>
      <c r="R39" s="170"/>
      <c r="S39" s="166">
        <f t="shared" si="4"/>
        <v>0</v>
      </c>
      <c r="T39" s="167"/>
      <c r="U39" s="167"/>
      <c r="V39" s="170"/>
      <c r="Z39">
        <v>0</v>
      </c>
    </row>
    <row r="40" spans="1:26" ht="24.95" customHeight="1" x14ac:dyDescent="0.25">
      <c r="A40" s="168"/>
      <c r="B40" s="163" t="s">
        <v>119</v>
      </c>
      <c r="C40" s="169" t="s">
        <v>147</v>
      </c>
      <c r="D40" s="163" t="s">
        <v>148</v>
      </c>
      <c r="E40" s="163" t="s">
        <v>144</v>
      </c>
      <c r="F40" s="164">
        <v>3.59</v>
      </c>
      <c r="G40" s="165"/>
      <c r="H40" s="165"/>
      <c r="I40" s="165"/>
      <c r="J40" s="163">
        <f t="shared" si="0"/>
        <v>43.55</v>
      </c>
      <c r="K40" s="166">
        <f t="shared" si="1"/>
        <v>0</v>
      </c>
      <c r="L40" s="166">
        <f t="shared" si="2"/>
        <v>0</v>
      </c>
      <c r="M40" s="166">
        <f t="shared" si="3"/>
        <v>0</v>
      </c>
      <c r="N40" s="166">
        <v>12.13</v>
      </c>
      <c r="O40" s="166"/>
      <c r="P40" s="170"/>
      <c r="Q40" s="170"/>
      <c r="R40" s="170"/>
      <c r="S40" s="166">
        <f t="shared" si="4"/>
        <v>0</v>
      </c>
      <c r="T40" s="167"/>
      <c r="U40" s="167"/>
      <c r="V40" s="170"/>
      <c r="Z40">
        <v>0</v>
      </c>
    </row>
    <row r="41" spans="1:26" ht="24.95" customHeight="1" x14ac:dyDescent="0.25">
      <c r="A41" s="168"/>
      <c r="B41" s="163" t="s">
        <v>119</v>
      </c>
      <c r="C41" s="169" t="s">
        <v>149</v>
      </c>
      <c r="D41" s="163" t="s">
        <v>150</v>
      </c>
      <c r="E41" s="163" t="s">
        <v>144</v>
      </c>
      <c r="F41" s="164">
        <v>14.36</v>
      </c>
      <c r="G41" s="165"/>
      <c r="H41" s="165"/>
      <c r="I41" s="165"/>
      <c r="J41" s="163">
        <f t="shared" si="0"/>
        <v>5.46</v>
      </c>
      <c r="K41" s="166">
        <f t="shared" si="1"/>
        <v>0</v>
      </c>
      <c r="L41" s="166">
        <f t="shared" si="2"/>
        <v>0</v>
      </c>
      <c r="M41" s="166">
        <f t="shared" si="3"/>
        <v>0</v>
      </c>
      <c r="N41" s="166">
        <v>0.38</v>
      </c>
      <c r="O41" s="166"/>
      <c r="P41" s="170"/>
      <c r="Q41" s="170"/>
      <c r="R41" s="170"/>
      <c r="S41" s="166">
        <f t="shared" si="4"/>
        <v>0</v>
      </c>
      <c r="T41" s="167"/>
      <c r="U41" s="167"/>
      <c r="V41" s="170"/>
      <c r="Z41">
        <v>0</v>
      </c>
    </row>
    <row r="42" spans="1:26" ht="24.95" customHeight="1" x14ac:dyDescent="0.25">
      <c r="A42" s="168"/>
      <c r="B42" s="163" t="s">
        <v>119</v>
      </c>
      <c r="C42" s="169" t="s">
        <v>151</v>
      </c>
      <c r="D42" s="163" t="s">
        <v>152</v>
      </c>
      <c r="E42" s="163" t="s">
        <v>144</v>
      </c>
      <c r="F42" s="164">
        <v>3.59</v>
      </c>
      <c r="G42" s="165"/>
      <c r="H42" s="165"/>
      <c r="I42" s="165"/>
      <c r="J42" s="163">
        <f t="shared" si="0"/>
        <v>132.72</v>
      </c>
      <c r="K42" s="166">
        <f t="shared" si="1"/>
        <v>0</v>
      </c>
      <c r="L42" s="166">
        <f t="shared" si="2"/>
        <v>0</v>
      </c>
      <c r="M42" s="166">
        <f t="shared" si="3"/>
        <v>0</v>
      </c>
      <c r="N42" s="166">
        <v>36.97</v>
      </c>
      <c r="O42" s="166"/>
      <c r="P42" s="170"/>
      <c r="Q42" s="170"/>
      <c r="R42" s="170"/>
      <c r="S42" s="166">
        <f t="shared" si="4"/>
        <v>0</v>
      </c>
      <c r="T42" s="167"/>
      <c r="U42" s="167"/>
      <c r="V42" s="170"/>
      <c r="Z42">
        <v>0</v>
      </c>
    </row>
    <row r="43" spans="1:26" x14ac:dyDescent="0.25">
      <c r="A43" s="148"/>
      <c r="B43" s="148"/>
      <c r="C43" s="162">
        <v>9</v>
      </c>
      <c r="D43" s="162" t="s">
        <v>69</v>
      </c>
      <c r="E43" s="148"/>
      <c r="F43" s="161"/>
      <c r="G43" s="151"/>
      <c r="H43" s="151"/>
      <c r="I43" s="151"/>
      <c r="J43" s="148"/>
      <c r="K43" s="148"/>
      <c r="L43" s="148">
        <f>ROUND((SUM(L21:L42))/1,2)</f>
        <v>0</v>
      </c>
      <c r="M43" s="148">
        <f>ROUND((SUM(M21:M42))/1,2)</f>
        <v>0</v>
      </c>
      <c r="N43" s="148"/>
      <c r="O43" s="148"/>
      <c r="P43" s="171"/>
      <c r="Q43" s="148"/>
      <c r="R43" s="148"/>
      <c r="S43" s="171">
        <f>ROUND((SUM(S21:S42))/1,2)</f>
        <v>5.04</v>
      </c>
      <c r="T43" s="145"/>
      <c r="U43" s="145"/>
      <c r="V43" s="2">
        <f>ROUND((SUM(V21:V42))/1,2)</f>
        <v>0</v>
      </c>
      <c r="W43" s="145"/>
      <c r="X43" s="145"/>
      <c r="Y43" s="145"/>
      <c r="Z43" s="145"/>
    </row>
    <row r="44" spans="1:26" x14ac:dyDescent="0.25">
      <c r="A44" s="1"/>
      <c r="B44" s="1"/>
      <c r="C44" s="1"/>
      <c r="D44" s="1"/>
      <c r="E44" s="1"/>
      <c r="F44" s="157"/>
      <c r="G44" s="141"/>
      <c r="H44" s="141"/>
      <c r="I44" s="141"/>
      <c r="J44" s="1"/>
      <c r="K44" s="1"/>
      <c r="L44" s="1"/>
      <c r="M44" s="1"/>
      <c r="N44" s="1"/>
      <c r="O44" s="1"/>
      <c r="P44" s="1"/>
      <c r="Q44" s="1"/>
      <c r="R44" s="1"/>
      <c r="S44" s="1"/>
      <c r="V44" s="1"/>
    </row>
    <row r="45" spans="1:26" x14ac:dyDescent="0.25">
      <c r="A45" s="148"/>
      <c r="B45" s="148"/>
      <c r="C45" s="162">
        <v>99</v>
      </c>
      <c r="D45" s="162" t="s">
        <v>70</v>
      </c>
      <c r="E45" s="148"/>
      <c r="F45" s="161"/>
      <c r="G45" s="149"/>
      <c r="H45" s="149"/>
      <c r="I45" s="149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5"/>
      <c r="U45" s="145"/>
      <c r="V45" s="148"/>
      <c r="W45" s="145"/>
      <c r="X45" s="145"/>
      <c r="Y45" s="145"/>
      <c r="Z45" s="145"/>
    </row>
    <row r="46" spans="1:26" ht="24.95" customHeight="1" x14ac:dyDescent="0.25">
      <c r="A46" s="168"/>
      <c r="B46" s="163" t="s">
        <v>89</v>
      </c>
      <c r="C46" s="169" t="s">
        <v>153</v>
      </c>
      <c r="D46" s="163" t="s">
        <v>154</v>
      </c>
      <c r="E46" s="163" t="s">
        <v>144</v>
      </c>
      <c r="F46" s="164">
        <v>6.86</v>
      </c>
      <c r="G46" s="165"/>
      <c r="H46" s="165"/>
      <c r="I46" s="165"/>
      <c r="J46" s="163">
        <f>ROUND(F46*(N46),2)</f>
        <v>230.08</v>
      </c>
      <c r="K46" s="166">
        <f>ROUND(F46*(O46),2)</f>
        <v>0</v>
      </c>
      <c r="L46" s="166">
        <f>ROUND(F46*(G46),2)</f>
        <v>0</v>
      </c>
      <c r="M46" s="166">
        <f>ROUND(F46*(H46),2)</f>
        <v>0</v>
      </c>
      <c r="N46" s="166">
        <v>33.54</v>
      </c>
      <c r="O46" s="166"/>
      <c r="P46" s="170"/>
      <c r="Q46" s="170"/>
      <c r="R46" s="170"/>
      <c r="S46" s="166">
        <f>ROUND(F46*(P46),3)</f>
        <v>0</v>
      </c>
      <c r="T46" s="167"/>
      <c r="U46" s="167"/>
      <c r="V46" s="170"/>
      <c r="Z46">
        <v>0</v>
      </c>
    </row>
    <row r="47" spans="1:26" x14ac:dyDescent="0.25">
      <c r="A47" s="148"/>
      <c r="B47" s="148"/>
      <c r="C47" s="162">
        <v>99</v>
      </c>
      <c r="D47" s="162" t="s">
        <v>70</v>
      </c>
      <c r="E47" s="148"/>
      <c r="F47" s="161"/>
      <c r="G47" s="151"/>
      <c r="H47" s="151"/>
      <c r="I47" s="151"/>
      <c r="J47" s="148"/>
      <c r="K47" s="148"/>
      <c r="L47" s="148">
        <f>ROUND((SUM(L45:L46))/1,2)</f>
        <v>0</v>
      </c>
      <c r="M47" s="148">
        <f>ROUND((SUM(M45:M46))/1,2)</f>
        <v>0</v>
      </c>
      <c r="N47" s="148"/>
      <c r="O47" s="148"/>
      <c r="P47" s="171"/>
      <c r="Q47" s="148"/>
      <c r="R47" s="148"/>
      <c r="S47" s="171">
        <f>ROUND((SUM(S45:S46))/1,2)</f>
        <v>0</v>
      </c>
      <c r="T47" s="145"/>
      <c r="U47" s="145"/>
      <c r="V47" s="2">
        <f>ROUND((SUM(V45:V46))/1,2)</f>
        <v>0</v>
      </c>
      <c r="W47" s="145"/>
      <c r="X47" s="145"/>
      <c r="Y47" s="145"/>
      <c r="Z47" s="145"/>
    </row>
    <row r="48" spans="1:26" x14ac:dyDescent="0.25">
      <c r="A48" s="1"/>
      <c r="B48" s="1"/>
      <c r="C48" s="1"/>
      <c r="D48" s="1"/>
      <c r="E48" s="1"/>
      <c r="F48" s="157"/>
      <c r="G48" s="141"/>
      <c r="H48" s="141"/>
      <c r="I48" s="141"/>
      <c r="J48" s="1"/>
      <c r="K48" s="1"/>
      <c r="L48" s="1"/>
      <c r="M48" s="1"/>
      <c r="N48" s="1"/>
      <c r="O48" s="1"/>
      <c r="P48" s="1"/>
      <c r="Q48" s="1"/>
      <c r="R48" s="1"/>
      <c r="S48" s="1"/>
      <c r="V48" s="1"/>
    </row>
    <row r="49" spans="1:26" x14ac:dyDescent="0.25">
      <c r="A49" s="148"/>
      <c r="B49" s="148"/>
      <c r="C49" s="148"/>
      <c r="D49" s="2" t="s">
        <v>66</v>
      </c>
      <c r="E49" s="148"/>
      <c r="F49" s="161"/>
      <c r="G49" s="151"/>
      <c r="H49" s="151"/>
      <c r="I49" s="151"/>
      <c r="J49" s="149"/>
      <c r="K49" s="148"/>
      <c r="L49" s="149">
        <f>ROUND((SUM(L9:L48))/2,2)</f>
        <v>0</v>
      </c>
      <c r="M49" s="149">
        <f>ROUND((SUM(M9:M48))/2,2)</f>
        <v>0</v>
      </c>
      <c r="N49" s="148"/>
      <c r="O49" s="148"/>
      <c r="P49" s="171"/>
      <c r="Q49" s="148"/>
      <c r="R49" s="148"/>
      <c r="S49" s="171">
        <f>ROUND((SUM(S9:S48))/2,2)</f>
        <v>5.67</v>
      </c>
      <c r="T49" s="145"/>
      <c r="U49" s="145"/>
      <c r="V49" s="2">
        <f>ROUND((SUM(V9:V48))/2,2)</f>
        <v>0</v>
      </c>
    </row>
    <row r="50" spans="1:26" x14ac:dyDescent="0.25">
      <c r="A50" s="1"/>
      <c r="B50" s="1"/>
      <c r="C50" s="1"/>
      <c r="D50" s="1"/>
      <c r="E50" s="1"/>
      <c r="F50" s="157"/>
      <c r="G50" s="141"/>
      <c r="H50" s="141"/>
      <c r="I50" s="141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</row>
    <row r="51" spans="1:26" x14ac:dyDescent="0.25">
      <c r="A51" s="148"/>
      <c r="B51" s="148"/>
      <c r="C51" s="148"/>
      <c r="D51" s="2" t="s">
        <v>71</v>
      </c>
      <c r="E51" s="148"/>
      <c r="F51" s="161"/>
      <c r="G51" s="149"/>
      <c r="H51" s="149"/>
      <c r="I51" s="149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5"/>
      <c r="U51" s="145"/>
      <c r="V51" s="148"/>
      <c r="W51" s="145"/>
      <c r="X51" s="145"/>
      <c r="Y51" s="145"/>
      <c r="Z51" s="145"/>
    </row>
    <row r="52" spans="1:26" x14ac:dyDescent="0.25">
      <c r="A52" s="148"/>
      <c r="B52" s="148"/>
      <c r="C52" s="162">
        <v>722</v>
      </c>
      <c r="D52" s="162" t="s">
        <v>72</v>
      </c>
      <c r="E52" s="148"/>
      <c r="F52" s="161"/>
      <c r="G52" s="149"/>
      <c r="H52" s="149"/>
      <c r="I52" s="149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5"/>
      <c r="U52" s="145"/>
      <c r="V52" s="148"/>
      <c r="W52" s="145"/>
      <c r="X52" s="145"/>
      <c r="Y52" s="145"/>
      <c r="Z52" s="145"/>
    </row>
    <row r="53" spans="1:26" ht="24.95" customHeight="1" x14ac:dyDescent="0.25">
      <c r="A53" s="168"/>
      <c r="B53" s="163" t="s">
        <v>155</v>
      </c>
      <c r="C53" s="169" t="s">
        <v>156</v>
      </c>
      <c r="D53" s="163" t="s">
        <v>157</v>
      </c>
      <c r="E53" s="163" t="s">
        <v>98</v>
      </c>
      <c r="F53" s="164">
        <v>27</v>
      </c>
      <c r="G53" s="165"/>
      <c r="H53" s="165"/>
      <c r="I53" s="165"/>
      <c r="J53" s="163">
        <f>ROUND(F53*(N53),2)</f>
        <v>541.08000000000004</v>
      </c>
      <c r="K53" s="166">
        <f>ROUND(F53*(O53),2)</f>
        <v>0</v>
      </c>
      <c r="L53" s="166">
        <f>ROUND(F53*(G53),2)</f>
        <v>0</v>
      </c>
      <c r="M53" s="166">
        <f>ROUND(F53*(H53),2)</f>
        <v>0</v>
      </c>
      <c r="N53" s="166">
        <v>20.04</v>
      </c>
      <c r="O53" s="166"/>
      <c r="P53" s="170">
        <v>4.64E-3</v>
      </c>
      <c r="Q53" s="170"/>
      <c r="R53" s="170">
        <v>4.64E-3</v>
      </c>
      <c r="S53" s="166">
        <f>ROUND(F53*(P53),3)</f>
        <v>0.125</v>
      </c>
      <c r="T53" s="167"/>
      <c r="U53" s="167"/>
      <c r="V53" s="170"/>
      <c r="Z53">
        <v>0</v>
      </c>
    </row>
    <row r="54" spans="1:26" ht="24.95" customHeight="1" x14ac:dyDescent="0.25">
      <c r="A54" s="168"/>
      <c r="B54" s="163" t="s">
        <v>93</v>
      </c>
      <c r="C54" s="169" t="s">
        <v>158</v>
      </c>
      <c r="D54" s="163" t="s">
        <v>159</v>
      </c>
      <c r="E54" s="163" t="s">
        <v>115</v>
      </c>
      <c r="F54" s="164">
        <v>29.43</v>
      </c>
      <c r="G54" s="165"/>
      <c r="H54" s="165"/>
      <c r="I54" s="165"/>
      <c r="J54" s="163">
        <f>ROUND(F54*(N54),2)</f>
        <v>979.72</v>
      </c>
      <c r="K54" s="166">
        <f>ROUND(F54*(O54),2)</f>
        <v>0</v>
      </c>
      <c r="L54" s="166">
        <f>ROUND(F54*(G54),2)</f>
        <v>0</v>
      </c>
      <c r="M54" s="166">
        <f>ROUND(F54*(H54),2)</f>
        <v>0</v>
      </c>
      <c r="N54" s="166">
        <v>33.29</v>
      </c>
      <c r="O54" s="166"/>
      <c r="P54" s="170"/>
      <c r="Q54" s="170"/>
      <c r="R54" s="170"/>
      <c r="S54" s="166">
        <f>ROUND(F54*(P54),3)</f>
        <v>0</v>
      </c>
      <c r="T54" s="167"/>
      <c r="U54" s="167"/>
      <c r="V54" s="170"/>
      <c r="Z54">
        <v>0</v>
      </c>
    </row>
    <row r="55" spans="1:26" ht="24.95" customHeight="1" x14ac:dyDescent="0.25">
      <c r="A55" s="168"/>
      <c r="B55" s="163" t="s">
        <v>155</v>
      </c>
      <c r="C55" s="169" t="s">
        <v>160</v>
      </c>
      <c r="D55" s="163" t="s">
        <v>161</v>
      </c>
      <c r="E55" s="163" t="s">
        <v>144</v>
      </c>
      <c r="F55" s="164">
        <v>0.27</v>
      </c>
      <c r="G55" s="165"/>
      <c r="H55" s="165"/>
      <c r="I55" s="165"/>
      <c r="J55" s="163">
        <f>ROUND(F55*(N55),2)</f>
        <v>5.79</v>
      </c>
      <c r="K55" s="166">
        <f>ROUND(F55*(O55),2)</f>
        <v>0</v>
      </c>
      <c r="L55" s="166">
        <f>ROUND(F55*(G55),2)</f>
        <v>0</v>
      </c>
      <c r="M55" s="166">
        <f>ROUND(F55*(H55),2)</f>
        <v>0</v>
      </c>
      <c r="N55" s="166">
        <v>21.46</v>
      </c>
      <c r="O55" s="166"/>
      <c r="P55" s="170"/>
      <c r="Q55" s="170"/>
      <c r="R55" s="170"/>
      <c r="S55" s="166">
        <f>ROUND(F55*(P55),3)</f>
        <v>0</v>
      </c>
      <c r="T55" s="167"/>
      <c r="U55" s="167"/>
      <c r="V55" s="170"/>
      <c r="Z55">
        <v>0</v>
      </c>
    </row>
    <row r="56" spans="1:26" x14ac:dyDescent="0.25">
      <c r="A56" s="148"/>
      <c r="B56" s="148"/>
      <c r="C56" s="162">
        <v>722</v>
      </c>
      <c r="D56" s="162" t="s">
        <v>72</v>
      </c>
      <c r="E56" s="148"/>
      <c r="F56" s="161"/>
      <c r="G56" s="151"/>
      <c r="H56" s="151"/>
      <c r="I56" s="151"/>
      <c r="J56" s="148"/>
      <c r="K56" s="148"/>
      <c r="L56" s="148">
        <f>ROUND((SUM(L52:L55))/1,2)</f>
        <v>0</v>
      </c>
      <c r="M56" s="148">
        <f>ROUND((SUM(M52:M55))/1,2)</f>
        <v>0</v>
      </c>
      <c r="N56" s="148"/>
      <c r="O56" s="148"/>
      <c r="P56" s="171"/>
      <c r="Q56" s="148"/>
      <c r="R56" s="148"/>
      <c r="S56" s="171">
        <f>ROUND((SUM(S52:S55))/1,2)</f>
        <v>0.13</v>
      </c>
      <c r="T56" s="145"/>
      <c r="U56" s="145"/>
      <c r="V56" s="2">
        <f>ROUND((SUM(V52:V55))/1,2)</f>
        <v>0</v>
      </c>
      <c r="W56" s="145"/>
      <c r="X56" s="145"/>
      <c r="Y56" s="145"/>
      <c r="Z56" s="145"/>
    </row>
    <row r="57" spans="1:26" x14ac:dyDescent="0.25">
      <c r="A57" s="1"/>
      <c r="B57" s="1"/>
      <c r="C57" s="1"/>
      <c r="D57" s="1"/>
      <c r="E57" s="1"/>
      <c r="F57" s="157"/>
      <c r="G57" s="141"/>
      <c r="H57" s="141"/>
      <c r="I57" s="141"/>
      <c r="J57" s="1"/>
      <c r="K57" s="1"/>
      <c r="L57" s="1"/>
      <c r="M57" s="1"/>
      <c r="N57" s="1"/>
      <c r="O57" s="1"/>
      <c r="P57" s="1"/>
      <c r="Q57" s="1"/>
      <c r="R57" s="1"/>
      <c r="S57" s="1"/>
      <c r="V57" s="1"/>
    </row>
    <row r="58" spans="1:26" x14ac:dyDescent="0.25">
      <c r="A58" s="148"/>
      <c r="B58" s="148"/>
      <c r="C58" s="162">
        <v>767</v>
      </c>
      <c r="D58" s="162" t="s">
        <v>73</v>
      </c>
      <c r="E58" s="148"/>
      <c r="F58" s="161"/>
      <c r="G58" s="149"/>
      <c r="H58" s="149"/>
      <c r="I58" s="149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5"/>
      <c r="U58" s="145"/>
      <c r="V58" s="148"/>
      <c r="W58" s="145"/>
      <c r="X58" s="145"/>
      <c r="Y58" s="145"/>
      <c r="Z58" s="145"/>
    </row>
    <row r="59" spans="1:26" ht="24.95" customHeight="1" x14ac:dyDescent="0.25">
      <c r="A59" s="168"/>
      <c r="B59" s="163" t="s">
        <v>93</v>
      </c>
      <c r="C59" s="169" t="s">
        <v>162</v>
      </c>
      <c r="D59" s="163" t="s">
        <v>163</v>
      </c>
      <c r="E59" s="163" t="s">
        <v>115</v>
      </c>
      <c r="F59" s="164">
        <v>25</v>
      </c>
      <c r="G59" s="165"/>
      <c r="H59" s="165"/>
      <c r="I59" s="165"/>
      <c r="J59" s="163">
        <f t="shared" ref="J59:J82" si="5">ROUND(F59*(N59),2)</f>
        <v>879.75</v>
      </c>
      <c r="K59" s="166">
        <f t="shared" ref="K59:K82" si="6">ROUND(F59*(O59),2)</f>
        <v>0</v>
      </c>
      <c r="L59" s="166">
        <f t="shared" ref="L59:L82" si="7">ROUND(F59*(G59),2)</f>
        <v>0</v>
      </c>
      <c r="M59" s="166">
        <f t="shared" ref="M59:M82" si="8">ROUND(F59*(H59),2)</f>
        <v>0</v>
      </c>
      <c r="N59" s="166">
        <v>35.19</v>
      </c>
      <c r="O59" s="166"/>
      <c r="P59" s="170"/>
      <c r="Q59" s="170"/>
      <c r="R59" s="170"/>
      <c r="S59" s="166">
        <f t="shared" ref="S59:S82" si="9">ROUND(F59*(P59),3)</f>
        <v>0</v>
      </c>
      <c r="T59" s="167"/>
      <c r="U59" s="167"/>
      <c r="V59" s="170"/>
      <c r="Z59">
        <v>0</v>
      </c>
    </row>
    <row r="60" spans="1:26" ht="24.95" customHeight="1" x14ac:dyDescent="0.25">
      <c r="A60" s="168"/>
      <c r="B60" s="163" t="s">
        <v>93</v>
      </c>
      <c r="C60" s="169" t="s">
        <v>164</v>
      </c>
      <c r="D60" s="163" t="s">
        <v>165</v>
      </c>
      <c r="E60" s="163" t="s">
        <v>115</v>
      </c>
      <c r="F60" s="164">
        <v>4</v>
      </c>
      <c r="G60" s="165"/>
      <c r="H60" s="165"/>
      <c r="I60" s="165"/>
      <c r="J60" s="163">
        <f t="shared" si="5"/>
        <v>1848.68</v>
      </c>
      <c r="K60" s="166">
        <f t="shared" si="6"/>
        <v>0</v>
      </c>
      <c r="L60" s="166">
        <f t="shared" si="7"/>
        <v>0</v>
      </c>
      <c r="M60" s="166">
        <f t="shared" si="8"/>
        <v>0</v>
      </c>
      <c r="N60" s="166">
        <v>462.17</v>
      </c>
      <c r="O60" s="166"/>
      <c r="P60" s="170"/>
      <c r="Q60" s="170"/>
      <c r="R60" s="170"/>
      <c r="S60" s="166">
        <f t="shared" si="9"/>
        <v>0</v>
      </c>
      <c r="T60" s="167"/>
      <c r="U60" s="167"/>
      <c r="V60" s="170"/>
      <c r="Z60">
        <v>0</v>
      </c>
    </row>
    <row r="61" spans="1:26" ht="24.95" customHeight="1" x14ac:dyDescent="0.25">
      <c r="A61" s="168"/>
      <c r="B61" s="163" t="s">
        <v>93</v>
      </c>
      <c r="C61" s="169" t="s">
        <v>166</v>
      </c>
      <c r="D61" s="163" t="s">
        <v>167</v>
      </c>
      <c r="E61" s="163" t="s">
        <v>115</v>
      </c>
      <c r="F61" s="164">
        <v>2</v>
      </c>
      <c r="G61" s="165"/>
      <c r="H61" s="165"/>
      <c r="I61" s="165"/>
      <c r="J61" s="163">
        <f t="shared" si="5"/>
        <v>1052.76</v>
      </c>
      <c r="K61" s="166">
        <f t="shared" si="6"/>
        <v>0</v>
      </c>
      <c r="L61" s="166">
        <f t="shared" si="7"/>
        <v>0</v>
      </c>
      <c r="M61" s="166">
        <f t="shared" si="8"/>
        <v>0</v>
      </c>
      <c r="N61" s="166">
        <v>526.38</v>
      </c>
      <c r="O61" s="166"/>
      <c r="P61" s="170"/>
      <c r="Q61" s="170"/>
      <c r="R61" s="170"/>
      <c r="S61" s="166">
        <f t="shared" si="9"/>
        <v>0</v>
      </c>
      <c r="T61" s="167"/>
      <c r="U61" s="167"/>
      <c r="V61" s="170"/>
      <c r="Z61">
        <v>0</v>
      </c>
    </row>
    <row r="62" spans="1:26" ht="24.95" customHeight="1" x14ac:dyDescent="0.25">
      <c r="A62" s="168"/>
      <c r="B62" s="163" t="s">
        <v>93</v>
      </c>
      <c r="C62" s="169" t="s">
        <v>168</v>
      </c>
      <c r="D62" s="163" t="s">
        <v>169</v>
      </c>
      <c r="E62" s="163" t="s">
        <v>115</v>
      </c>
      <c r="F62" s="164">
        <v>1</v>
      </c>
      <c r="G62" s="165"/>
      <c r="H62" s="165"/>
      <c r="I62" s="165"/>
      <c r="J62" s="163">
        <f t="shared" si="5"/>
        <v>539.16999999999996</v>
      </c>
      <c r="K62" s="166">
        <f t="shared" si="6"/>
        <v>0</v>
      </c>
      <c r="L62" s="166">
        <f t="shared" si="7"/>
        <v>0</v>
      </c>
      <c r="M62" s="166">
        <f t="shared" si="8"/>
        <v>0</v>
      </c>
      <c r="N62" s="166">
        <v>539.16999999999996</v>
      </c>
      <c r="O62" s="166"/>
      <c r="P62" s="170"/>
      <c r="Q62" s="170"/>
      <c r="R62" s="170"/>
      <c r="S62" s="166">
        <f t="shared" si="9"/>
        <v>0</v>
      </c>
      <c r="T62" s="167"/>
      <c r="U62" s="167"/>
      <c r="V62" s="170"/>
      <c r="Z62">
        <v>0</v>
      </c>
    </row>
    <row r="63" spans="1:26" ht="24.95" customHeight="1" x14ac:dyDescent="0.25">
      <c r="A63" s="168"/>
      <c r="B63" s="163" t="s">
        <v>93</v>
      </c>
      <c r="C63" s="169" t="s">
        <v>170</v>
      </c>
      <c r="D63" s="163" t="s">
        <v>169</v>
      </c>
      <c r="E63" s="163" t="s">
        <v>115</v>
      </c>
      <c r="F63" s="164">
        <v>2</v>
      </c>
      <c r="G63" s="165"/>
      <c r="H63" s="165"/>
      <c r="I63" s="165"/>
      <c r="J63" s="163">
        <f t="shared" si="5"/>
        <v>1066.3800000000001</v>
      </c>
      <c r="K63" s="166">
        <f t="shared" si="6"/>
        <v>0</v>
      </c>
      <c r="L63" s="166">
        <f t="shared" si="7"/>
        <v>0</v>
      </c>
      <c r="M63" s="166">
        <f t="shared" si="8"/>
        <v>0</v>
      </c>
      <c r="N63" s="166">
        <v>533.19000000000005</v>
      </c>
      <c r="O63" s="166"/>
      <c r="P63" s="170"/>
      <c r="Q63" s="170"/>
      <c r="R63" s="170"/>
      <c r="S63" s="166">
        <f t="shared" si="9"/>
        <v>0</v>
      </c>
      <c r="T63" s="167"/>
      <c r="U63" s="167"/>
      <c r="V63" s="170"/>
      <c r="Z63">
        <v>0</v>
      </c>
    </row>
    <row r="64" spans="1:26" ht="24.95" customHeight="1" x14ac:dyDescent="0.25">
      <c r="A64" s="168"/>
      <c r="B64" s="163" t="s">
        <v>93</v>
      </c>
      <c r="C64" s="169" t="s">
        <v>171</v>
      </c>
      <c r="D64" s="163" t="s">
        <v>172</v>
      </c>
      <c r="E64" s="163" t="s">
        <v>115</v>
      </c>
      <c r="F64" s="164">
        <v>1</v>
      </c>
      <c r="G64" s="165"/>
      <c r="H64" s="165"/>
      <c r="I64" s="165"/>
      <c r="J64" s="163">
        <f t="shared" si="5"/>
        <v>454.38</v>
      </c>
      <c r="K64" s="166">
        <f t="shared" si="6"/>
        <v>0</v>
      </c>
      <c r="L64" s="166">
        <f t="shared" si="7"/>
        <v>0</v>
      </c>
      <c r="M64" s="166">
        <f t="shared" si="8"/>
        <v>0</v>
      </c>
      <c r="N64" s="166">
        <v>454.38</v>
      </c>
      <c r="O64" s="166"/>
      <c r="P64" s="170"/>
      <c r="Q64" s="170"/>
      <c r="R64" s="170"/>
      <c r="S64" s="166">
        <f t="shared" si="9"/>
        <v>0</v>
      </c>
      <c r="T64" s="167"/>
      <c r="U64" s="167"/>
      <c r="V64" s="170"/>
      <c r="Z64">
        <v>0</v>
      </c>
    </row>
    <row r="65" spans="1:26" ht="24.95" customHeight="1" x14ac:dyDescent="0.25">
      <c r="A65" s="168"/>
      <c r="B65" s="163" t="s">
        <v>93</v>
      </c>
      <c r="C65" s="169" t="s">
        <v>173</v>
      </c>
      <c r="D65" s="163" t="s">
        <v>174</v>
      </c>
      <c r="E65" s="163" t="s">
        <v>115</v>
      </c>
      <c r="F65" s="164">
        <v>1</v>
      </c>
      <c r="G65" s="165"/>
      <c r="H65" s="165"/>
      <c r="I65" s="165"/>
      <c r="J65" s="163">
        <f t="shared" si="5"/>
        <v>444.65</v>
      </c>
      <c r="K65" s="166">
        <f t="shared" si="6"/>
        <v>0</v>
      </c>
      <c r="L65" s="166">
        <f t="shared" si="7"/>
        <v>0</v>
      </c>
      <c r="M65" s="166">
        <f t="shared" si="8"/>
        <v>0</v>
      </c>
      <c r="N65" s="166">
        <v>444.65</v>
      </c>
      <c r="O65" s="166"/>
      <c r="P65" s="170"/>
      <c r="Q65" s="170"/>
      <c r="R65" s="170"/>
      <c r="S65" s="166">
        <f t="shared" si="9"/>
        <v>0</v>
      </c>
      <c r="T65" s="167"/>
      <c r="U65" s="167"/>
      <c r="V65" s="170"/>
      <c r="Z65">
        <v>0</v>
      </c>
    </row>
    <row r="66" spans="1:26" ht="24.95" customHeight="1" x14ac:dyDescent="0.25">
      <c r="A66" s="168"/>
      <c r="B66" s="163" t="s">
        <v>93</v>
      </c>
      <c r="C66" s="169" t="s">
        <v>175</v>
      </c>
      <c r="D66" s="163" t="s">
        <v>176</v>
      </c>
      <c r="E66" s="163" t="s">
        <v>115</v>
      </c>
      <c r="F66" s="164">
        <v>1</v>
      </c>
      <c r="G66" s="165"/>
      <c r="H66" s="165"/>
      <c r="I66" s="165"/>
      <c r="J66" s="163">
        <f t="shared" si="5"/>
        <v>467.03</v>
      </c>
      <c r="K66" s="166">
        <f t="shared" si="6"/>
        <v>0</v>
      </c>
      <c r="L66" s="166">
        <f t="shared" si="7"/>
        <v>0</v>
      </c>
      <c r="M66" s="166">
        <f t="shared" si="8"/>
        <v>0</v>
      </c>
      <c r="N66" s="166">
        <v>467.03</v>
      </c>
      <c r="O66" s="166"/>
      <c r="P66" s="170"/>
      <c r="Q66" s="170"/>
      <c r="R66" s="170"/>
      <c r="S66" s="166">
        <f t="shared" si="9"/>
        <v>0</v>
      </c>
      <c r="T66" s="167"/>
      <c r="U66" s="167"/>
      <c r="V66" s="170"/>
      <c r="Z66">
        <v>0</v>
      </c>
    </row>
    <row r="67" spans="1:26" ht="24.95" customHeight="1" x14ac:dyDescent="0.25">
      <c r="A67" s="168"/>
      <c r="B67" s="163" t="s">
        <v>93</v>
      </c>
      <c r="C67" s="169" t="s">
        <v>177</v>
      </c>
      <c r="D67" s="163" t="s">
        <v>178</v>
      </c>
      <c r="E67" s="163" t="s">
        <v>115</v>
      </c>
      <c r="F67" s="164">
        <v>2</v>
      </c>
      <c r="G67" s="165"/>
      <c r="H67" s="165"/>
      <c r="I67" s="165"/>
      <c r="J67" s="163">
        <f t="shared" si="5"/>
        <v>865.96</v>
      </c>
      <c r="K67" s="166">
        <f t="shared" si="6"/>
        <v>0</v>
      </c>
      <c r="L67" s="166">
        <f t="shared" si="7"/>
        <v>0</v>
      </c>
      <c r="M67" s="166">
        <f t="shared" si="8"/>
        <v>0</v>
      </c>
      <c r="N67" s="166">
        <v>432.98</v>
      </c>
      <c r="O67" s="166"/>
      <c r="P67" s="170"/>
      <c r="Q67" s="170"/>
      <c r="R67" s="170"/>
      <c r="S67" s="166">
        <f t="shared" si="9"/>
        <v>0</v>
      </c>
      <c r="T67" s="167"/>
      <c r="U67" s="167"/>
      <c r="V67" s="170"/>
      <c r="Z67">
        <v>0</v>
      </c>
    </row>
    <row r="68" spans="1:26" ht="24.95" customHeight="1" x14ac:dyDescent="0.25">
      <c r="A68" s="168"/>
      <c r="B68" s="163" t="s">
        <v>93</v>
      </c>
      <c r="C68" s="169" t="s">
        <v>179</v>
      </c>
      <c r="D68" s="163" t="s">
        <v>180</v>
      </c>
      <c r="E68" s="163" t="s">
        <v>115</v>
      </c>
      <c r="F68" s="164">
        <v>1</v>
      </c>
      <c r="G68" s="165"/>
      <c r="H68" s="165"/>
      <c r="I68" s="165"/>
      <c r="J68" s="163">
        <f t="shared" si="5"/>
        <v>471.9</v>
      </c>
      <c r="K68" s="166">
        <f t="shared" si="6"/>
        <v>0</v>
      </c>
      <c r="L68" s="166">
        <f t="shared" si="7"/>
        <v>0</v>
      </c>
      <c r="M68" s="166">
        <f t="shared" si="8"/>
        <v>0</v>
      </c>
      <c r="N68" s="166">
        <v>471.9</v>
      </c>
      <c r="O68" s="166"/>
      <c r="P68" s="170"/>
      <c r="Q68" s="170"/>
      <c r="R68" s="170"/>
      <c r="S68" s="166">
        <f t="shared" si="9"/>
        <v>0</v>
      </c>
      <c r="T68" s="167"/>
      <c r="U68" s="167"/>
      <c r="V68" s="170"/>
      <c r="Z68">
        <v>0</v>
      </c>
    </row>
    <row r="69" spans="1:26" ht="24.95" customHeight="1" x14ac:dyDescent="0.25">
      <c r="A69" s="168"/>
      <c r="B69" s="163" t="s">
        <v>93</v>
      </c>
      <c r="C69" s="169" t="s">
        <v>181</v>
      </c>
      <c r="D69" s="163" t="s">
        <v>182</v>
      </c>
      <c r="E69" s="163" t="s">
        <v>115</v>
      </c>
      <c r="F69" s="164">
        <v>1</v>
      </c>
      <c r="G69" s="165"/>
      <c r="H69" s="165"/>
      <c r="I69" s="165"/>
      <c r="J69" s="163">
        <f t="shared" si="5"/>
        <v>525.41</v>
      </c>
      <c r="K69" s="166">
        <f t="shared" si="6"/>
        <v>0</v>
      </c>
      <c r="L69" s="166">
        <f t="shared" si="7"/>
        <v>0</v>
      </c>
      <c r="M69" s="166">
        <f t="shared" si="8"/>
        <v>0</v>
      </c>
      <c r="N69" s="166">
        <v>525.41</v>
      </c>
      <c r="O69" s="166"/>
      <c r="P69" s="170"/>
      <c r="Q69" s="170"/>
      <c r="R69" s="170"/>
      <c r="S69" s="166">
        <f t="shared" si="9"/>
        <v>0</v>
      </c>
      <c r="T69" s="167"/>
      <c r="U69" s="167"/>
      <c r="V69" s="170"/>
      <c r="Z69">
        <v>0</v>
      </c>
    </row>
    <row r="70" spans="1:26" ht="24.95" customHeight="1" x14ac:dyDescent="0.25">
      <c r="A70" s="168"/>
      <c r="B70" s="163" t="s">
        <v>93</v>
      </c>
      <c r="C70" s="169" t="s">
        <v>183</v>
      </c>
      <c r="D70" s="163" t="s">
        <v>184</v>
      </c>
      <c r="E70" s="163" t="s">
        <v>115</v>
      </c>
      <c r="F70" s="164">
        <v>4</v>
      </c>
      <c r="G70" s="165"/>
      <c r="H70" s="165"/>
      <c r="I70" s="165"/>
      <c r="J70" s="163">
        <f t="shared" si="5"/>
        <v>1864.24</v>
      </c>
      <c r="K70" s="166">
        <f t="shared" si="6"/>
        <v>0</v>
      </c>
      <c r="L70" s="166">
        <f t="shared" si="7"/>
        <v>0</v>
      </c>
      <c r="M70" s="166">
        <f t="shared" si="8"/>
        <v>0</v>
      </c>
      <c r="N70" s="166">
        <v>466.06</v>
      </c>
      <c r="O70" s="166"/>
      <c r="P70" s="170"/>
      <c r="Q70" s="170"/>
      <c r="R70" s="170"/>
      <c r="S70" s="166">
        <f t="shared" si="9"/>
        <v>0</v>
      </c>
      <c r="T70" s="167"/>
      <c r="U70" s="167"/>
      <c r="V70" s="170"/>
      <c r="Z70">
        <v>0</v>
      </c>
    </row>
    <row r="71" spans="1:26" ht="24.95" customHeight="1" x14ac:dyDescent="0.25">
      <c r="A71" s="168"/>
      <c r="B71" s="163" t="s">
        <v>93</v>
      </c>
      <c r="C71" s="169" t="s">
        <v>185</v>
      </c>
      <c r="D71" s="163" t="s">
        <v>186</v>
      </c>
      <c r="E71" s="163" t="s">
        <v>115</v>
      </c>
      <c r="F71" s="164">
        <v>4</v>
      </c>
      <c r="G71" s="165"/>
      <c r="H71" s="165"/>
      <c r="I71" s="165"/>
      <c r="J71" s="163">
        <f t="shared" si="5"/>
        <v>1887.6</v>
      </c>
      <c r="K71" s="166">
        <f t="shared" si="6"/>
        <v>0</v>
      </c>
      <c r="L71" s="166">
        <f t="shared" si="7"/>
        <v>0</v>
      </c>
      <c r="M71" s="166">
        <f t="shared" si="8"/>
        <v>0</v>
      </c>
      <c r="N71" s="166">
        <v>471.9</v>
      </c>
      <c r="O71" s="166"/>
      <c r="P71" s="170"/>
      <c r="Q71" s="170"/>
      <c r="R71" s="170"/>
      <c r="S71" s="166">
        <f t="shared" si="9"/>
        <v>0</v>
      </c>
      <c r="T71" s="167"/>
      <c r="U71" s="167"/>
      <c r="V71" s="170"/>
      <c r="Z71">
        <v>0</v>
      </c>
    </row>
    <row r="72" spans="1:26" ht="24.95" customHeight="1" x14ac:dyDescent="0.25">
      <c r="A72" s="168"/>
      <c r="B72" s="163" t="s">
        <v>93</v>
      </c>
      <c r="C72" s="169" t="s">
        <v>187</v>
      </c>
      <c r="D72" s="163" t="s">
        <v>182</v>
      </c>
      <c r="E72" s="163" t="s">
        <v>115</v>
      </c>
      <c r="F72" s="164">
        <v>1</v>
      </c>
      <c r="G72" s="165"/>
      <c r="H72" s="165"/>
      <c r="I72" s="165"/>
      <c r="J72" s="163">
        <f t="shared" si="5"/>
        <v>519.57000000000005</v>
      </c>
      <c r="K72" s="166">
        <f t="shared" si="6"/>
        <v>0</v>
      </c>
      <c r="L72" s="166">
        <f t="shared" si="7"/>
        <v>0</v>
      </c>
      <c r="M72" s="166">
        <f t="shared" si="8"/>
        <v>0</v>
      </c>
      <c r="N72" s="166">
        <v>519.57000000000005</v>
      </c>
      <c r="O72" s="166"/>
      <c r="P72" s="170"/>
      <c r="Q72" s="170"/>
      <c r="R72" s="170"/>
      <c r="S72" s="166">
        <f t="shared" si="9"/>
        <v>0</v>
      </c>
      <c r="T72" s="167"/>
      <c r="U72" s="167"/>
      <c r="V72" s="170"/>
      <c r="Z72">
        <v>0</v>
      </c>
    </row>
    <row r="73" spans="1:26" ht="35.1" customHeight="1" x14ac:dyDescent="0.25">
      <c r="A73" s="168"/>
      <c r="B73" s="163" t="s">
        <v>93</v>
      </c>
      <c r="C73" s="169" t="s">
        <v>188</v>
      </c>
      <c r="D73" s="163" t="s">
        <v>189</v>
      </c>
      <c r="E73" s="163" t="s">
        <v>115</v>
      </c>
      <c r="F73" s="164">
        <v>6</v>
      </c>
      <c r="G73" s="165"/>
      <c r="H73" s="165"/>
      <c r="I73" s="165"/>
      <c r="J73" s="163">
        <f t="shared" si="5"/>
        <v>398.82</v>
      </c>
      <c r="K73" s="166">
        <f t="shared" si="6"/>
        <v>0</v>
      </c>
      <c r="L73" s="166">
        <f t="shared" si="7"/>
        <v>0</v>
      </c>
      <c r="M73" s="166">
        <f t="shared" si="8"/>
        <v>0</v>
      </c>
      <c r="N73" s="166">
        <v>66.47</v>
      </c>
      <c r="O73" s="166"/>
      <c r="P73" s="170"/>
      <c r="Q73" s="170"/>
      <c r="R73" s="170"/>
      <c r="S73" s="166">
        <f t="shared" si="9"/>
        <v>0</v>
      </c>
      <c r="T73" s="167"/>
      <c r="U73" s="167"/>
      <c r="V73" s="170"/>
      <c r="Z73">
        <v>0</v>
      </c>
    </row>
    <row r="74" spans="1:26" ht="24.95" customHeight="1" x14ac:dyDescent="0.25">
      <c r="A74" s="168"/>
      <c r="B74" s="163" t="s">
        <v>93</v>
      </c>
      <c r="C74" s="169" t="s">
        <v>190</v>
      </c>
      <c r="D74" s="163" t="s">
        <v>191</v>
      </c>
      <c r="E74" s="163" t="s">
        <v>115</v>
      </c>
      <c r="F74" s="164">
        <v>1</v>
      </c>
      <c r="G74" s="165"/>
      <c r="H74" s="165"/>
      <c r="I74" s="165"/>
      <c r="J74" s="163">
        <f t="shared" si="5"/>
        <v>1970.29</v>
      </c>
      <c r="K74" s="166">
        <f t="shared" si="6"/>
        <v>0</v>
      </c>
      <c r="L74" s="166">
        <f t="shared" si="7"/>
        <v>0</v>
      </c>
      <c r="M74" s="166">
        <f t="shared" si="8"/>
        <v>0</v>
      </c>
      <c r="N74" s="166">
        <v>1970.29</v>
      </c>
      <c r="O74" s="166"/>
      <c r="P74" s="170"/>
      <c r="Q74" s="170"/>
      <c r="R74" s="170"/>
      <c r="S74" s="166">
        <f t="shared" si="9"/>
        <v>0</v>
      </c>
      <c r="T74" s="167"/>
      <c r="U74" s="167"/>
      <c r="V74" s="170"/>
      <c r="Z74">
        <v>0</v>
      </c>
    </row>
    <row r="75" spans="1:26" ht="24.95" customHeight="1" x14ac:dyDescent="0.25">
      <c r="A75" s="168"/>
      <c r="B75" s="163" t="s">
        <v>93</v>
      </c>
      <c r="C75" s="169" t="s">
        <v>192</v>
      </c>
      <c r="D75" s="163" t="s">
        <v>193</v>
      </c>
      <c r="E75" s="163" t="s">
        <v>115</v>
      </c>
      <c r="F75" s="164">
        <v>3</v>
      </c>
      <c r="G75" s="165"/>
      <c r="H75" s="165"/>
      <c r="I75" s="165"/>
      <c r="J75" s="163">
        <f t="shared" si="5"/>
        <v>2746.74</v>
      </c>
      <c r="K75" s="166">
        <f t="shared" si="6"/>
        <v>0</v>
      </c>
      <c r="L75" s="166">
        <f t="shared" si="7"/>
        <v>0</v>
      </c>
      <c r="M75" s="166">
        <f t="shared" si="8"/>
        <v>0</v>
      </c>
      <c r="N75" s="166">
        <v>915.58</v>
      </c>
      <c r="O75" s="166"/>
      <c r="P75" s="170"/>
      <c r="Q75" s="170"/>
      <c r="R75" s="170"/>
      <c r="S75" s="166">
        <f t="shared" si="9"/>
        <v>0</v>
      </c>
      <c r="T75" s="167"/>
      <c r="U75" s="167"/>
      <c r="V75" s="170"/>
      <c r="Z75">
        <v>0</v>
      </c>
    </row>
    <row r="76" spans="1:26" ht="24.95" customHeight="1" x14ac:dyDescent="0.25">
      <c r="A76" s="168"/>
      <c r="B76" s="163" t="s">
        <v>93</v>
      </c>
      <c r="C76" s="169" t="s">
        <v>194</v>
      </c>
      <c r="D76" s="163" t="s">
        <v>195</v>
      </c>
      <c r="E76" s="163" t="s">
        <v>115</v>
      </c>
      <c r="F76" s="164">
        <v>2</v>
      </c>
      <c r="G76" s="165"/>
      <c r="H76" s="165"/>
      <c r="I76" s="165"/>
      <c r="J76" s="163">
        <f t="shared" si="5"/>
        <v>3154.42</v>
      </c>
      <c r="K76" s="166">
        <f t="shared" si="6"/>
        <v>0</v>
      </c>
      <c r="L76" s="166">
        <f t="shared" si="7"/>
        <v>0</v>
      </c>
      <c r="M76" s="166">
        <f t="shared" si="8"/>
        <v>0</v>
      </c>
      <c r="N76" s="166">
        <v>1577.21</v>
      </c>
      <c r="O76" s="166"/>
      <c r="P76" s="170"/>
      <c r="Q76" s="170"/>
      <c r="R76" s="170"/>
      <c r="S76" s="166">
        <f t="shared" si="9"/>
        <v>0</v>
      </c>
      <c r="T76" s="167"/>
      <c r="U76" s="167"/>
      <c r="V76" s="170"/>
      <c r="Z76">
        <v>0</v>
      </c>
    </row>
    <row r="77" spans="1:26" ht="24.95" customHeight="1" x14ac:dyDescent="0.25">
      <c r="A77" s="168"/>
      <c r="B77" s="163" t="s">
        <v>93</v>
      </c>
      <c r="C77" s="169" t="s">
        <v>196</v>
      </c>
      <c r="D77" s="163" t="s">
        <v>197</v>
      </c>
      <c r="E77" s="163" t="s">
        <v>115</v>
      </c>
      <c r="F77" s="164">
        <v>1</v>
      </c>
      <c r="G77" s="165"/>
      <c r="H77" s="165"/>
      <c r="I77" s="165"/>
      <c r="J77" s="163">
        <f t="shared" si="5"/>
        <v>175.87</v>
      </c>
      <c r="K77" s="166">
        <f t="shared" si="6"/>
        <v>0</v>
      </c>
      <c r="L77" s="166">
        <f t="shared" si="7"/>
        <v>0</v>
      </c>
      <c r="M77" s="166">
        <f t="shared" si="8"/>
        <v>0</v>
      </c>
      <c r="N77" s="166">
        <v>175.87</v>
      </c>
      <c r="O77" s="166"/>
      <c r="P77" s="170"/>
      <c r="Q77" s="170"/>
      <c r="R77" s="170"/>
      <c r="S77" s="166">
        <f t="shared" si="9"/>
        <v>0</v>
      </c>
      <c r="T77" s="167"/>
      <c r="U77" s="167"/>
      <c r="V77" s="170"/>
      <c r="Z77">
        <v>0</v>
      </c>
    </row>
    <row r="78" spans="1:26" ht="24.95" customHeight="1" x14ac:dyDescent="0.25">
      <c r="A78" s="168"/>
      <c r="B78" s="163" t="s">
        <v>93</v>
      </c>
      <c r="C78" s="169" t="s">
        <v>198</v>
      </c>
      <c r="D78" s="163" t="s">
        <v>199</v>
      </c>
      <c r="E78" s="163" t="s">
        <v>115</v>
      </c>
      <c r="F78" s="164">
        <v>1</v>
      </c>
      <c r="G78" s="165"/>
      <c r="H78" s="165"/>
      <c r="I78" s="165"/>
      <c r="J78" s="163">
        <f t="shared" si="5"/>
        <v>972.98</v>
      </c>
      <c r="K78" s="166">
        <f t="shared" si="6"/>
        <v>0</v>
      </c>
      <c r="L78" s="166">
        <f t="shared" si="7"/>
        <v>0</v>
      </c>
      <c r="M78" s="166">
        <f t="shared" si="8"/>
        <v>0</v>
      </c>
      <c r="N78" s="166">
        <v>972.98</v>
      </c>
      <c r="O78" s="166"/>
      <c r="P78" s="170"/>
      <c r="Q78" s="170"/>
      <c r="R78" s="170"/>
      <c r="S78" s="166">
        <f t="shared" si="9"/>
        <v>0</v>
      </c>
      <c r="T78" s="167"/>
      <c r="U78" s="167"/>
      <c r="V78" s="170"/>
      <c r="Z78">
        <v>0</v>
      </c>
    </row>
    <row r="79" spans="1:26" ht="24.95" customHeight="1" x14ac:dyDescent="0.25">
      <c r="A79" s="168"/>
      <c r="B79" s="163" t="s">
        <v>93</v>
      </c>
      <c r="C79" s="169" t="s">
        <v>200</v>
      </c>
      <c r="D79" s="163" t="s">
        <v>201</v>
      </c>
      <c r="E79" s="163" t="s">
        <v>115</v>
      </c>
      <c r="F79" s="164">
        <v>21</v>
      </c>
      <c r="G79" s="165"/>
      <c r="H79" s="165"/>
      <c r="I79" s="165"/>
      <c r="J79" s="163">
        <f t="shared" si="5"/>
        <v>1682.73</v>
      </c>
      <c r="K79" s="166">
        <f t="shared" si="6"/>
        <v>0</v>
      </c>
      <c r="L79" s="166">
        <f t="shared" si="7"/>
        <v>0</v>
      </c>
      <c r="M79" s="166">
        <f t="shared" si="8"/>
        <v>0</v>
      </c>
      <c r="N79" s="166">
        <v>80.13</v>
      </c>
      <c r="O79" s="166"/>
      <c r="P79" s="170"/>
      <c r="Q79" s="170"/>
      <c r="R79" s="170"/>
      <c r="S79" s="166">
        <f t="shared" si="9"/>
        <v>0</v>
      </c>
      <c r="T79" s="167"/>
      <c r="U79" s="167"/>
      <c r="V79" s="170"/>
      <c r="Z79">
        <v>0</v>
      </c>
    </row>
    <row r="80" spans="1:26" ht="24.95" customHeight="1" x14ac:dyDescent="0.25">
      <c r="A80" s="177"/>
      <c r="B80" s="172" t="s">
        <v>116</v>
      </c>
      <c r="C80" s="178" t="s">
        <v>202</v>
      </c>
      <c r="D80" s="172" t="s">
        <v>203</v>
      </c>
      <c r="E80" s="172" t="s">
        <v>115</v>
      </c>
      <c r="F80" s="173">
        <v>4</v>
      </c>
      <c r="G80" s="174"/>
      <c r="H80" s="174"/>
      <c r="I80" s="174"/>
      <c r="J80" s="172">
        <f t="shared" si="5"/>
        <v>1167.56</v>
      </c>
      <c r="K80" s="175">
        <f t="shared" si="6"/>
        <v>0</v>
      </c>
      <c r="L80" s="175">
        <f t="shared" si="7"/>
        <v>0</v>
      </c>
      <c r="M80" s="175">
        <f t="shared" si="8"/>
        <v>0</v>
      </c>
      <c r="N80" s="175">
        <v>291.89</v>
      </c>
      <c r="O80" s="175"/>
      <c r="P80" s="179"/>
      <c r="Q80" s="179"/>
      <c r="R80" s="179"/>
      <c r="S80" s="175">
        <f t="shared" si="9"/>
        <v>0</v>
      </c>
      <c r="T80" s="176"/>
      <c r="U80" s="176"/>
      <c r="V80" s="179"/>
      <c r="Z80">
        <v>0</v>
      </c>
    </row>
    <row r="81" spans="1:26" ht="24.95" customHeight="1" x14ac:dyDescent="0.25">
      <c r="A81" s="177"/>
      <c r="B81" s="172" t="s">
        <v>116</v>
      </c>
      <c r="C81" s="178" t="s">
        <v>204</v>
      </c>
      <c r="D81" s="172" t="s">
        <v>205</v>
      </c>
      <c r="E81" s="172" t="s">
        <v>115</v>
      </c>
      <c r="F81" s="173">
        <v>17</v>
      </c>
      <c r="G81" s="174"/>
      <c r="H81" s="174"/>
      <c r="I81" s="174"/>
      <c r="J81" s="172">
        <f t="shared" si="5"/>
        <v>4962.13</v>
      </c>
      <c r="K81" s="175">
        <f t="shared" si="6"/>
        <v>0</v>
      </c>
      <c r="L81" s="175">
        <f t="shared" si="7"/>
        <v>0</v>
      </c>
      <c r="M81" s="175">
        <f t="shared" si="8"/>
        <v>0</v>
      </c>
      <c r="N81" s="175">
        <v>291.89</v>
      </c>
      <c r="O81" s="175"/>
      <c r="P81" s="179"/>
      <c r="Q81" s="179"/>
      <c r="R81" s="179"/>
      <c r="S81" s="175">
        <f t="shared" si="9"/>
        <v>0</v>
      </c>
      <c r="T81" s="176"/>
      <c r="U81" s="176"/>
      <c r="V81" s="179"/>
      <c r="Z81">
        <v>0</v>
      </c>
    </row>
    <row r="82" spans="1:26" ht="24.95" customHeight="1" x14ac:dyDescent="0.25">
      <c r="A82" s="168"/>
      <c r="B82" s="163" t="s">
        <v>206</v>
      </c>
      <c r="C82" s="169" t="s">
        <v>207</v>
      </c>
      <c r="D82" s="163" t="s">
        <v>208</v>
      </c>
      <c r="E82" s="163" t="s">
        <v>144</v>
      </c>
      <c r="F82" s="164">
        <v>2.13</v>
      </c>
      <c r="G82" s="165"/>
      <c r="H82" s="165"/>
      <c r="I82" s="165"/>
      <c r="J82" s="163">
        <f t="shared" si="5"/>
        <v>92.59</v>
      </c>
      <c r="K82" s="166">
        <f t="shared" si="6"/>
        <v>0</v>
      </c>
      <c r="L82" s="166">
        <f t="shared" si="7"/>
        <v>0</v>
      </c>
      <c r="M82" s="166">
        <f t="shared" si="8"/>
        <v>0</v>
      </c>
      <c r="N82" s="166">
        <v>43.47</v>
      </c>
      <c r="O82" s="166"/>
      <c r="P82" s="170"/>
      <c r="Q82" s="170"/>
      <c r="R82" s="170"/>
      <c r="S82" s="166">
        <f t="shared" si="9"/>
        <v>0</v>
      </c>
      <c r="T82" s="167"/>
      <c r="U82" s="167"/>
      <c r="V82" s="170"/>
      <c r="Z82">
        <v>0</v>
      </c>
    </row>
    <row r="83" spans="1:26" x14ac:dyDescent="0.25">
      <c r="A83" s="148"/>
      <c r="B83" s="148"/>
      <c r="C83" s="162">
        <v>767</v>
      </c>
      <c r="D83" s="162" t="s">
        <v>73</v>
      </c>
      <c r="E83" s="148"/>
      <c r="F83" s="161"/>
      <c r="G83" s="151"/>
      <c r="H83" s="151"/>
      <c r="I83" s="151"/>
      <c r="J83" s="148"/>
      <c r="K83" s="148"/>
      <c r="L83" s="148">
        <f>ROUND((SUM(L58:L82))/1,2)</f>
        <v>0</v>
      </c>
      <c r="M83" s="148">
        <f>ROUND((SUM(M58:M82))/1,2)</f>
        <v>0</v>
      </c>
      <c r="N83" s="148"/>
      <c r="O83" s="148"/>
      <c r="P83" s="171"/>
      <c r="Q83" s="148"/>
      <c r="R83" s="148"/>
      <c r="S83" s="171">
        <f>ROUND((SUM(S58:S82))/1,2)</f>
        <v>0</v>
      </c>
      <c r="T83" s="145"/>
      <c r="U83" s="145"/>
      <c r="V83" s="2">
        <f>ROUND((SUM(V58:V82))/1,2)</f>
        <v>0</v>
      </c>
      <c r="W83" s="145"/>
      <c r="X83" s="145"/>
      <c r="Y83" s="145"/>
      <c r="Z83" s="145"/>
    </row>
    <row r="84" spans="1:26" x14ac:dyDescent="0.25">
      <c r="A84" s="1"/>
      <c r="B84" s="1"/>
      <c r="C84" s="1"/>
      <c r="D84" s="1"/>
      <c r="E84" s="1"/>
      <c r="F84" s="157"/>
      <c r="G84" s="141"/>
      <c r="H84" s="141"/>
      <c r="I84" s="141"/>
      <c r="J84" s="1"/>
      <c r="K84" s="1"/>
      <c r="L84" s="1"/>
      <c r="M84" s="1"/>
      <c r="N84" s="1"/>
      <c r="O84" s="1"/>
      <c r="P84" s="1"/>
      <c r="Q84" s="1"/>
      <c r="R84" s="1"/>
      <c r="S84" s="1"/>
      <c r="V84" s="1"/>
    </row>
    <row r="85" spans="1:26" x14ac:dyDescent="0.25">
      <c r="A85" s="148"/>
      <c r="B85" s="148"/>
      <c r="C85" s="162">
        <v>784</v>
      </c>
      <c r="D85" s="162" t="s">
        <v>74</v>
      </c>
      <c r="E85" s="148"/>
      <c r="F85" s="161"/>
      <c r="G85" s="149"/>
      <c r="H85" s="149"/>
      <c r="I85" s="149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5"/>
      <c r="U85" s="145"/>
      <c r="V85" s="148"/>
      <c r="W85" s="145"/>
      <c r="X85" s="145"/>
      <c r="Y85" s="145"/>
      <c r="Z85" s="145"/>
    </row>
    <row r="86" spans="1:26" ht="24.95" customHeight="1" x14ac:dyDescent="0.25">
      <c r="A86" s="168"/>
      <c r="B86" s="163" t="s">
        <v>209</v>
      </c>
      <c r="C86" s="169" t="s">
        <v>210</v>
      </c>
      <c r="D86" s="163" t="s">
        <v>211</v>
      </c>
      <c r="E86" s="163" t="s">
        <v>92</v>
      </c>
      <c r="F86" s="164">
        <v>6.76</v>
      </c>
      <c r="G86" s="165"/>
      <c r="H86" s="165"/>
      <c r="I86" s="165"/>
      <c r="J86" s="163">
        <f>ROUND(F86*(N86),2)</f>
        <v>12.84</v>
      </c>
      <c r="K86" s="166">
        <f>ROUND(F86*(O86),2)</f>
        <v>0</v>
      </c>
      <c r="L86" s="166">
        <f>ROUND(F86*(G86),2)</f>
        <v>0</v>
      </c>
      <c r="M86" s="166">
        <f>ROUND(F86*(H86),2)</f>
        <v>0</v>
      </c>
      <c r="N86" s="166">
        <v>1.9</v>
      </c>
      <c r="O86" s="166"/>
      <c r="P86" s="170">
        <v>3.3E-4</v>
      </c>
      <c r="Q86" s="170"/>
      <c r="R86" s="170">
        <v>3.3E-4</v>
      </c>
      <c r="S86" s="166">
        <f>ROUND(F86*(P86),3)</f>
        <v>2E-3</v>
      </c>
      <c r="T86" s="167"/>
      <c r="U86" s="167"/>
      <c r="V86" s="170"/>
      <c r="Z86">
        <v>0</v>
      </c>
    </row>
    <row r="87" spans="1:26" ht="35.1" customHeight="1" x14ac:dyDescent="0.25">
      <c r="A87" s="168"/>
      <c r="B87" s="163" t="s">
        <v>209</v>
      </c>
      <c r="C87" s="169" t="s">
        <v>212</v>
      </c>
      <c r="D87" s="163" t="s">
        <v>213</v>
      </c>
      <c r="E87" s="163" t="s">
        <v>92</v>
      </c>
      <c r="F87" s="164">
        <v>6.76</v>
      </c>
      <c r="G87" s="165"/>
      <c r="H87" s="165"/>
      <c r="I87" s="165"/>
      <c r="J87" s="163">
        <f>ROUND(F87*(N87),2)</f>
        <v>9.33</v>
      </c>
      <c r="K87" s="166">
        <f>ROUND(F87*(O87),2)</f>
        <v>0</v>
      </c>
      <c r="L87" s="166">
        <f>ROUND(F87*(G87),2)</f>
        <v>0</v>
      </c>
      <c r="M87" s="166">
        <f>ROUND(F87*(H87),2)</f>
        <v>0</v>
      </c>
      <c r="N87" s="166">
        <v>1.38</v>
      </c>
      <c r="O87" s="166"/>
      <c r="P87" s="170">
        <v>1E-4</v>
      </c>
      <c r="Q87" s="170"/>
      <c r="R87" s="170">
        <v>1E-4</v>
      </c>
      <c r="S87" s="166">
        <f>ROUND(F87*(P87),3)</f>
        <v>1E-3</v>
      </c>
      <c r="T87" s="167"/>
      <c r="U87" s="167"/>
      <c r="V87" s="170"/>
      <c r="Z87">
        <v>0</v>
      </c>
    </row>
    <row r="88" spans="1:26" ht="35.1" customHeight="1" x14ac:dyDescent="0.25">
      <c r="A88" s="168"/>
      <c r="B88" s="163" t="s">
        <v>209</v>
      </c>
      <c r="C88" s="169" t="s">
        <v>214</v>
      </c>
      <c r="D88" s="163" t="s">
        <v>215</v>
      </c>
      <c r="E88" s="163" t="s">
        <v>92</v>
      </c>
      <c r="F88" s="164">
        <v>6.76</v>
      </c>
      <c r="G88" s="165"/>
      <c r="H88" s="165"/>
      <c r="I88" s="165"/>
      <c r="J88" s="163">
        <f>ROUND(F88*(N88),2)</f>
        <v>7.98</v>
      </c>
      <c r="K88" s="166">
        <f>ROUND(F88*(O88),2)</f>
        <v>0</v>
      </c>
      <c r="L88" s="166">
        <f>ROUND(F88*(G88),2)</f>
        <v>0</v>
      </c>
      <c r="M88" s="166">
        <f>ROUND(F88*(H88),2)</f>
        <v>0</v>
      </c>
      <c r="N88" s="166">
        <v>1.18</v>
      </c>
      <c r="O88" s="166"/>
      <c r="P88" s="170">
        <v>1.8000000000000001E-4</v>
      </c>
      <c r="Q88" s="170"/>
      <c r="R88" s="170">
        <v>1.8000000000000001E-4</v>
      </c>
      <c r="S88" s="166">
        <f>ROUND(F88*(P88),3)</f>
        <v>1E-3</v>
      </c>
      <c r="T88" s="167"/>
      <c r="U88" s="167"/>
      <c r="V88" s="170"/>
      <c r="Z88">
        <v>0</v>
      </c>
    </row>
    <row r="89" spans="1:26" x14ac:dyDescent="0.25">
      <c r="A89" s="148"/>
      <c r="B89" s="148"/>
      <c r="C89" s="162">
        <v>784</v>
      </c>
      <c r="D89" s="162" t="s">
        <v>74</v>
      </c>
      <c r="E89" s="148"/>
      <c r="F89" s="161"/>
      <c r="G89" s="151"/>
      <c r="H89" s="151"/>
      <c r="I89" s="151"/>
      <c r="J89" s="148"/>
      <c r="K89" s="148"/>
      <c r="L89" s="148">
        <f>ROUND((SUM(L85:L88))/1,2)</f>
        <v>0</v>
      </c>
      <c r="M89" s="148">
        <f>ROUND((SUM(M85:M88))/1,2)</f>
        <v>0</v>
      </c>
      <c r="N89" s="148"/>
      <c r="O89" s="148"/>
      <c r="P89" s="171"/>
      <c r="Q89" s="148"/>
      <c r="R89" s="148"/>
      <c r="S89" s="171">
        <f>ROUND((SUM(S85:S88))/1,2)</f>
        <v>0</v>
      </c>
      <c r="T89" s="145"/>
      <c r="U89" s="145"/>
      <c r="V89" s="2">
        <f>ROUND((SUM(V85:V88))/1,2)</f>
        <v>0</v>
      </c>
      <c r="W89" s="145"/>
      <c r="X89" s="145"/>
      <c r="Y89" s="145"/>
      <c r="Z89" s="145"/>
    </row>
    <row r="90" spans="1:26" x14ac:dyDescent="0.25">
      <c r="A90" s="1"/>
      <c r="B90" s="1"/>
      <c r="C90" s="1"/>
      <c r="D90" s="1"/>
      <c r="E90" s="1"/>
      <c r="F90" s="157"/>
      <c r="G90" s="141"/>
      <c r="H90" s="141"/>
      <c r="I90" s="141"/>
      <c r="J90" s="1"/>
      <c r="K90" s="1"/>
      <c r="L90" s="1"/>
      <c r="M90" s="1"/>
      <c r="N90" s="1"/>
      <c r="O90" s="1"/>
      <c r="P90" s="1"/>
      <c r="Q90" s="1"/>
      <c r="R90" s="1"/>
      <c r="S90" s="1"/>
      <c r="V90" s="1"/>
    </row>
    <row r="91" spans="1:26" x14ac:dyDescent="0.25">
      <c r="A91" s="148"/>
      <c r="B91" s="148"/>
      <c r="C91" s="162">
        <v>786</v>
      </c>
      <c r="D91" s="162" t="s">
        <v>75</v>
      </c>
      <c r="E91" s="148"/>
      <c r="F91" s="161"/>
      <c r="G91" s="149"/>
      <c r="H91" s="149"/>
      <c r="I91" s="149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5"/>
      <c r="U91" s="145"/>
      <c r="V91" s="148"/>
      <c r="W91" s="145"/>
      <c r="X91" s="145"/>
      <c r="Y91" s="145"/>
      <c r="Z91" s="145"/>
    </row>
    <row r="92" spans="1:26" ht="24.95" customHeight="1" x14ac:dyDescent="0.25">
      <c r="A92" s="168"/>
      <c r="B92" s="163" t="s">
        <v>93</v>
      </c>
      <c r="C92" s="169" t="s">
        <v>216</v>
      </c>
      <c r="D92" s="163" t="s">
        <v>217</v>
      </c>
      <c r="E92" s="163" t="s">
        <v>92</v>
      </c>
      <c r="F92" s="164">
        <v>116</v>
      </c>
      <c r="G92" s="165"/>
      <c r="H92" s="165"/>
      <c r="I92" s="165"/>
      <c r="J92" s="163">
        <f>ROUND(F92*(N92),2)</f>
        <v>3428.96</v>
      </c>
      <c r="K92" s="166">
        <f>ROUND(F92*(O92),2)</f>
        <v>0</v>
      </c>
      <c r="L92" s="166">
        <f>ROUND(F92*(G92),2)</f>
        <v>0</v>
      </c>
      <c r="M92" s="166">
        <f>ROUND(F92*(H92),2)</f>
        <v>0</v>
      </c>
      <c r="N92" s="166">
        <v>29.56</v>
      </c>
      <c r="O92" s="166"/>
      <c r="P92" s="170"/>
      <c r="Q92" s="170"/>
      <c r="R92" s="170"/>
      <c r="S92" s="166">
        <f>ROUND(F92*(P92),3)</f>
        <v>0</v>
      </c>
      <c r="T92" s="167"/>
      <c r="U92" s="167"/>
      <c r="V92" s="170"/>
      <c r="Z92">
        <v>0</v>
      </c>
    </row>
    <row r="93" spans="1:26" ht="24.95" customHeight="1" x14ac:dyDescent="0.25">
      <c r="A93" s="177"/>
      <c r="B93" s="172" t="s">
        <v>116</v>
      </c>
      <c r="C93" s="178" t="s">
        <v>218</v>
      </c>
      <c r="D93" s="172" t="s">
        <v>219</v>
      </c>
      <c r="E93" s="172" t="s">
        <v>115</v>
      </c>
      <c r="F93" s="173">
        <v>1</v>
      </c>
      <c r="G93" s="174"/>
      <c r="H93" s="174"/>
      <c r="I93" s="174"/>
      <c r="J93" s="172">
        <f>ROUND(F93*(N93),2)</f>
        <v>20432.650000000001</v>
      </c>
      <c r="K93" s="175">
        <f>ROUND(F93*(O93),2)</f>
        <v>0</v>
      </c>
      <c r="L93" s="175">
        <f>ROUND(F93*(G93),2)</f>
        <v>0</v>
      </c>
      <c r="M93" s="175">
        <f>ROUND(F93*(H93),2)</f>
        <v>0</v>
      </c>
      <c r="N93" s="175">
        <v>20432.650000000001</v>
      </c>
      <c r="O93" s="175"/>
      <c r="P93" s="179"/>
      <c r="Q93" s="179"/>
      <c r="R93" s="179"/>
      <c r="S93" s="175">
        <f>ROUND(F93*(P93),3)</f>
        <v>0</v>
      </c>
      <c r="T93" s="176"/>
      <c r="U93" s="176"/>
      <c r="V93" s="179"/>
      <c r="Z93">
        <v>0</v>
      </c>
    </row>
    <row r="94" spans="1:26" ht="24.95" customHeight="1" x14ac:dyDescent="0.25">
      <c r="A94" s="168"/>
      <c r="B94" s="163" t="s">
        <v>220</v>
      </c>
      <c r="C94" s="169" t="s">
        <v>221</v>
      </c>
      <c r="D94" s="163" t="s">
        <v>222</v>
      </c>
      <c r="E94" s="163" t="s">
        <v>144</v>
      </c>
      <c r="F94" s="164">
        <v>0.15</v>
      </c>
      <c r="G94" s="165"/>
      <c r="H94" s="165"/>
      <c r="I94" s="165"/>
      <c r="J94" s="163">
        <f>ROUND(F94*(N94),2)</f>
        <v>4.59</v>
      </c>
      <c r="K94" s="166">
        <f>ROUND(F94*(O94),2)</f>
        <v>0</v>
      </c>
      <c r="L94" s="166">
        <f>ROUND(F94*(G94),2)</f>
        <v>0</v>
      </c>
      <c r="M94" s="166">
        <f>ROUND(F94*(H94),2)</f>
        <v>0</v>
      </c>
      <c r="N94" s="166">
        <v>30.63</v>
      </c>
      <c r="O94" s="166"/>
      <c r="P94" s="170"/>
      <c r="Q94" s="170"/>
      <c r="R94" s="170"/>
      <c r="S94" s="166">
        <f>ROUND(F94*(P94),3)</f>
        <v>0</v>
      </c>
      <c r="T94" s="167"/>
      <c r="U94" s="167"/>
      <c r="V94" s="170"/>
      <c r="Z94">
        <v>0</v>
      </c>
    </row>
    <row r="95" spans="1:26" x14ac:dyDescent="0.25">
      <c r="A95" s="148"/>
      <c r="B95" s="148"/>
      <c r="C95" s="162">
        <v>786</v>
      </c>
      <c r="D95" s="162" t="s">
        <v>75</v>
      </c>
      <c r="E95" s="148"/>
      <c r="F95" s="161"/>
      <c r="G95" s="151"/>
      <c r="H95" s="151"/>
      <c r="I95" s="151"/>
      <c r="J95" s="148"/>
      <c r="K95" s="148"/>
      <c r="L95" s="148">
        <f>ROUND((SUM(L91:L94))/1,2)</f>
        <v>0</v>
      </c>
      <c r="M95" s="148">
        <f>ROUND((SUM(M91:M94))/1,2)</f>
        <v>0</v>
      </c>
      <c r="N95" s="148"/>
      <c r="O95" s="148"/>
      <c r="P95" s="171"/>
      <c r="Q95" s="148"/>
      <c r="R95" s="148"/>
      <c r="S95" s="171">
        <f>ROUND((SUM(S91:S94))/1,2)</f>
        <v>0</v>
      </c>
      <c r="T95" s="145"/>
      <c r="U95" s="145"/>
      <c r="V95" s="2">
        <f>ROUND((SUM(V91:V94))/1,2)</f>
        <v>0</v>
      </c>
      <c r="W95" s="145"/>
      <c r="X95" s="145"/>
      <c r="Y95" s="145"/>
      <c r="Z95" s="145"/>
    </row>
    <row r="96" spans="1:26" x14ac:dyDescent="0.25">
      <c r="A96" s="1"/>
      <c r="B96" s="1"/>
      <c r="C96" s="1"/>
      <c r="D96" s="1"/>
      <c r="E96" s="1"/>
      <c r="F96" s="157"/>
      <c r="G96" s="141"/>
      <c r="H96" s="141"/>
      <c r="I96" s="141"/>
      <c r="J96" s="1"/>
      <c r="K96" s="1"/>
      <c r="L96" s="1"/>
      <c r="M96" s="1"/>
      <c r="N96" s="1"/>
      <c r="O96" s="1"/>
      <c r="P96" s="1"/>
      <c r="Q96" s="1"/>
      <c r="R96" s="1"/>
      <c r="S96" s="1"/>
      <c r="V96" s="1"/>
    </row>
    <row r="97" spans="1:26" x14ac:dyDescent="0.25">
      <c r="A97" s="148"/>
      <c r="B97" s="148"/>
      <c r="C97" s="162">
        <v>787</v>
      </c>
      <c r="D97" s="162" t="s">
        <v>76</v>
      </c>
      <c r="E97" s="148"/>
      <c r="F97" s="161"/>
      <c r="G97" s="149"/>
      <c r="H97" s="149"/>
      <c r="I97" s="149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5"/>
      <c r="U97" s="145"/>
      <c r="V97" s="148"/>
      <c r="W97" s="145"/>
      <c r="X97" s="145"/>
      <c r="Y97" s="145"/>
      <c r="Z97" s="145"/>
    </row>
    <row r="98" spans="1:26" ht="24.95" customHeight="1" x14ac:dyDescent="0.25">
      <c r="A98" s="168"/>
      <c r="B98" s="163" t="s">
        <v>223</v>
      </c>
      <c r="C98" s="169" t="s">
        <v>224</v>
      </c>
      <c r="D98" s="163" t="s">
        <v>225</v>
      </c>
      <c r="E98" s="163" t="s">
        <v>92</v>
      </c>
      <c r="F98" s="164">
        <v>2.82</v>
      </c>
      <c r="G98" s="165"/>
      <c r="H98" s="165"/>
      <c r="I98" s="165"/>
      <c r="J98" s="163">
        <f>ROUND(F98*(N98),2)</f>
        <v>8.8800000000000008</v>
      </c>
      <c r="K98" s="166">
        <f>ROUND(F98*(O98),2)</f>
        <v>0</v>
      </c>
      <c r="L98" s="166">
        <f>ROUND(F98*(G98),2)</f>
        <v>0</v>
      </c>
      <c r="M98" s="166">
        <f>ROUND(F98*(H98),2)</f>
        <v>0</v>
      </c>
      <c r="N98" s="166">
        <v>3.15</v>
      </c>
      <c r="O98" s="166"/>
      <c r="P98" s="170"/>
      <c r="Q98" s="170"/>
      <c r="R98" s="170"/>
      <c r="S98" s="166">
        <f>ROUND(F98*(P98),3)</f>
        <v>0</v>
      </c>
      <c r="T98" s="167"/>
      <c r="U98" s="167"/>
      <c r="V98" s="170"/>
      <c r="Z98">
        <v>0</v>
      </c>
    </row>
    <row r="99" spans="1:26" x14ac:dyDescent="0.25">
      <c r="A99" s="148"/>
      <c r="B99" s="148"/>
      <c r="C99" s="162">
        <v>787</v>
      </c>
      <c r="D99" s="162" t="s">
        <v>76</v>
      </c>
      <c r="E99" s="148"/>
      <c r="F99" s="161"/>
      <c r="G99" s="151"/>
      <c r="H99" s="151"/>
      <c r="I99" s="151"/>
      <c r="J99" s="148"/>
      <c r="K99" s="148"/>
      <c r="L99" s="148">
        <f>ROUND((SUM(L97:L98))/1,2)</f>
        <v>0</v>
      </c>
      <c r="M99" s="148">
        <f>ROUND((SUM(M97:M98))/1,2)</f>
        <v>0</v>
      </c>
      <c r="N99" s="148"/>
      <c r="O99" s="148"/>
      <c r="P99" s="171"/>
      <c r="Q99" s="1"/>
      <c r="R99" s="1"/>
      <c r="S99" s="171">
        <f>ROUND((SUM(S97:S98))/1,2)</f>
        <v>0</v>
      </c>
      <c r="T99" s="180"/>
      <c r="U99" s="180"/>
      <c r="V99" s="2">
        <f>ROUND((SUM(V97:V98))/1,2)</f>
        <v>0</v>
      </c>
    </row>
    <row r="100" spans="1:26" x14ac:dyDescent="0.25">
      <c r="A100" s="1"/>
      <c r="B100" s="1"/>
      <c r="C100" s="1"/>
      <c r="D100" s="1"/>
      <c r="E100" s="1"/>
      <c r="F100" s="157"/>
      <c r="G100" s="141"/>
      <c r="H100" s="141"/>
      <c r="I100" s="141"/>
      <c r="J100" s="1"/>
      <c r="K100" s="1"/>
      <c r="L100" s="1"/>
      <c r="M100" s="1"/>
      <c r="N100" s="1"/>
      <c r="O100" s="1"/>
      <c r="P100" s="1"/>
      <c r="Q100" s="1"/>
      <c r="R100" s="1"/>
      <c r="S100" s="1"/>
      <c r="V100" s="1"/>
    </row>
    <row r="101" spans="1:26" x14ac:dyDescent="0.25">
      <c r="A101" s="148"/>
      <c r="B101" s="148"/>
      <c r="C101" s="148"/>
      <c r="D101" s="2" t="s">
        <v>71</v>
      </c>
      <c r="E101" s="148"/>
      <c r="F101" s="161"/>
      <c r="G101" s="151"/>
      <c r="H101" s="151"/>
      <c r="I101" s="151"/>
      <c r="J101" s="148"/>
      <c r="K101" s="148"/>
      <c r="L101" s="148">
        <f>ROUND((SUM(L51:L100))/2,2)</f>
        <v>0</v>
      </c>
      <c r="M101" s="148">
        <f>ROUND((SUM(M51:M100))/2,2)</f>
        <v>0</v>
      </c>
      <c r="N101" s="148"/>
      <c r="O101" s="148"/>
      <c r="P101" s="171"/>
      <c r="Q101" s="1"/>
      <c r="R101" s="1"/>
      <c r="S101" s="171">
        <f>ROUND((SUM(S51:S100))/2,2)</f>
        <v>0.13</v>
      </c>
      <c r="V101" s="2">
        <f>ROUND((SUM(V51:V100))/2,2)</f>
        <v>0</v>
      </c>
    </row>
    <row r="102" spans="1:26" x14ac:dyDescent="0.25">
      <c r="A102" s="181"/>
      <c r="B102" s="181"/>
      <c r="C102" s="181"/>
      <c r="D102" s="181" t="s">
        <v>77</v>
      </c>
      <c r="E102" s="181"/>
      <c r="F102" s="182"/>
      <c r="G102" s="183"/>
      <c r="H102" s="183"/>
      <c r="I102" s="183"/>
      <c r="J102" s="181"/>
      <c r="K102" s="181">
        <f>ROUND((SUM(K9:K101))/3,2)</f>
        <v>0</v>
      </c>
      <c r="L102" s="181">
        <f>ROUND((SUM(L9:L101))/3,2)</f>
        <v>0</v>
      </c>
      <c r="M102" s="181">
        <f>ROUND((SUM(M9:M101))/3,2)</f>
        <v>0</v>
      </c>
      <c r="N102" s="181"/>
      <c r="O102" s="181"/>
      <c r="P102" s="182"/>
      <c r="Q102" s="181"/>
      <c r="R102" s="181"/>
      <c r="S102" s="182">
        <f>ROUND((SUM(S9:S101))/3,2)</f>
        <v>5.8</v>
      </c>
      <c r="T102" s="184"/>
      <c r="U102" s="184"/>
      <c r="V102" s="181">
        <f>ROUND((SUM(V9:V101))/3,2)</f>
        <v>0</v>
      </c>
      <c r="Z102">
        <f>(SUM(Z9:Z101))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 MESTSKÉ KULTÚRNE STREDISKO HUMENNÉ / SO 001 ASR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A57BD-B535-4CDD-A62C-A4B06F3A0F5D}">
  <dimension ref="A1:AA41"/>
  <sheetViews>
    <sheetView workbookViewId="0">
      <selection activeCell="I11" sqref="I11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14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09" t="s">
        <v>431</v>
      </c>
      <c r="C2" s="210"/>
      <c r="D2" s="210"/>
      <c r="E2" s="210"/>
      <c r="F2" s="210"/>
      <c r="G2" s="210"/>
      <c r="H2" s="210"/>
      <c r="I2" s="210"/>
      <c r="J2" s="211"/>
    </row>
    <row r="3" spans="1:23" ht="18" customHeight="1" x14ac:dyDescent="0.25">
      <c r="A3" s="12"/>
      <c r="B3" s="33" t="s">
        <v>432</v>
      </c>
      <c r="C3" s="34"/>
      <c r="D3" s="35"/>
      <c r="E3" s="35"/>
      <c r="F3" s="35"/>
      <c r="G3" s="16"/>
      <c r="H3" s="16"/>
      <c r="I3" s="36" t="s">
        <v>15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16</v>
      </c>
      <c r="J4" s="29"/>
    </row>
    <row r="5" spans="1:23" ht="18" customHeight="1" thickBot="1" x14ac:dyDescent="0.3">
      <c r="A5" s="12"/>
      <c r="B5" s="37" t="s">
        <v>17</v>
      </c>
      <c r="C5" s="19"/>
      <c r="D5" s="16"/>
      <c r="E5" s="16"/>
      <c r="F5" s="38" t="s">
        <v>18</v>
      </c>
      <c r="G5" s="16"/>
      <c r="H5" s="16"/>
      <c r="I5" s="36" t="s">
        <v>19</v>
      </c>
      <c r="J5" s="39"/>
    </row>
    <row r="6" spans="1:23" ht="20.100000000000001" customHeight="1" thickTop="1" x14ac:dyDescent="0.25">
      <c r="A6" s="12"/>
      <c r="B6" s="203" t="s">
        <v>20</v>
      </c>
      <c r="C6" s="204"/>
      <c r="D6" s="204"/>
      <c r="E6" s="204"/>
      <c r="F6" s="204"/>
      <c r="G6" s="204"/>
      <c r="H6" s="204"/>
      <c r="I6" s="204"/>
      <c r="J6" s="205"/>
    </row>
    <row r="7" spans="1:23" ht="18" customHeight="1" x14ac:dyDescent="0.25">
      <c r="A7" s="12"/>
      <c r="B7" s="48" t="s">
        <v>23</v>
      </c>
      <c r="C7" s="41"/>
      <c r="D7" s="17"/>
      <c r="E7" s="17"/>
      <c r="F7" s="17"/>
      <c r="G7" s="49" t="s">
        <v>24</v>
      </c>
      <c r="H7" s="17"/>
      <c r="I7" s="27"/>
      <c r="J7" s="42"/>
    </row>
    <row r="8" spans="1:23" ht="20.100000000000001" customHeight="1" x14ac:dyDescent="0.25">
      <c r="A8" s="12"/>
      <c r="B8" s="206" t="s">
        <v>21</v>
      </c>
      <c r="C8" s="207"/>
      <c r="D8" s="207"/>
      <c r="E8" s="207"/>
      <c r="F8" s="207"/>
      <c r="G8" s="207"/>
      <c r="H8" s="207"/>
      <c r="I8" s="207"/>
      <c r="J8" s="208"/>
    </row>
    <row r="9" spans="1:23" ht="18" customHeight="1" x14ac:dyDescent="0.25">
      <c r="A9" s="12"/>
      <c r="B9" s="37" t="s">
        <v>25</v>
      </c>
      <c r="C9" s="19"/>
      <c r="D9" s="16"/>
      <c r="E9" s="16"/>
      <c r="F9" s="16"/>
      <c r="G9" s="38" t="s">
        <v>26</v>
      </c>
      <c r="H9" s="16"/>
      <c r="I9" s="26"/>
      <c r="J9" s="29"/>
    </row>
    <row r="10" spans="1:23" ht="20.100000000000001" customHeight="1" x14ac:dyDescent="0.25">
      <c r="A10" s="12"/>
      <c r="B10" s="206" t="s">
        <v>22</v>
      </c>
      <c r="C10" s="207"/>
      <c r="D10" s="207"/>
      <c r="E10" s="207"/>
      <c r="F10" s="207"/>
      <c r="G10" s="207"/>
      <c r="H10" s="207"/>
      <c r="I10" s="207"/>
      <c r="J10" s="208"/>
    </row>
    <row r="11" spans="1:23" ht="18" customHeight="1" thickBot="1" x14ac:dyDescent="0.3">
      <c r="A11" s="12"/>
      <c r="B11" s="37" t="s">
        <v>25</v>
      </c>
      <c r="C11" s="19"/>
      <c r="D11" s="16"/>
      <c r="E11" s="16"/>
      <c r="F11" s="16"/>
      <c r="G11" s="38" t="s">
        <v>26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25">
      <c r="A15" s="12"/>
      <c r="B15" s="82" t="s">
        <v>27</v>
      </c>
      <c r="C15" s="83" t="s">
        <v>5</v>
      </c>
      <c r="D15" s="83" t="s">
        <v>56</v>
      </c>
      <c r="E15" s="84" t="s">
        <v>57</v>
      </c>
      <c r="F15" s="98" t="s">
        <v>58</v>
      </c>
      <c r="G15" s="50" t="s">
        <v>33</v>
      </c>
      <c r="H15" s="53" t="s">
        <v>34</v>
      </c>
      <c r="I15" s="97"/>
      <c r="J15" s="47"/>
    </row>
    <row r="16" spans="1:23" ht="18" customHeight="1" x14ac:dyDescent="0.25">
      <c r="A16" s="12"/>
      <c r="B16" s="85">
        <v>1</v>
      </c>
      <c r="C16" s="86" t="s">
        <v>28</v>
      </c>
      <c r="D16" s="87"/>
      <c r="E16" s="88"/>
      <c r="F16" s="99"/>
      <c r="G16" s="51">
        <v>6</v>
      </c>
      <c r="H16" s="108" t="s">
        <v>35</v>
      </c>
      <c r="I16" s="119"/>
      <c r="J16" s="111"/>
    </row>
    <row r="17" spans="1:26" ht="18" customHeight="1" x14ac:dyDescent="0.25">
      <c r="A17" s="12"/>
      <c r="B17" s="58">
        <v>2</v>
      </c>
      <c r="C17" s="62" t="s">
        <v>29</v>
      </c>
      <c r="D17" s="68"/>
      <c r="E17" s="66"/>
      <c r="F17" s="71"/>
      <c r="G17" s="52">
        <v>7</v>
      </c>
      <c r="H17" s="109" t="s">
        <v>36</v>
      </c>
      <c r="I17" s="119"/>
      <c r="J17" s="112"/>
    </row>
    <row r="18" spans="1:26" ht="18" customHeight="1" x14ac:dyDescent="0.25">
      <c r="A18" s="12"/>
      <c r="B18" s="59">
        <v>3</v>
      </c>
      <c r="C18" s="63" t="s">
        <v>30</v>
      </c>
      <c r="D18" s="69"/>
      <c r="E18" s="67"/>
      <c r="F18" s="72"/>
      <c r="G18" s="52">
        <v>8</v>
      </c>
      <c r="H18" s="109" t="s">
        <v>37</v>
      </c>
      <c r="I18" s="119"/>
      <c r="J18" s="112"/>
    </row>
    <row r="19" spans="1:26" ht="18" customHeight="1" x14ac:dyDescent="0.25">
      <c r="A19" s="12"/>
      <c r="B19" s="59">
        <v>4</v>
      </c>
      <c r="C19" s="63" t="s">
        <v>31</v>
      </c>
      <c r="D19" s="69"/>
      <c r="E19" s="67"/>
      <c r="F19" s="72"/>
      <c r="G19" s="52">
        <v>9</v>
      </c>
      <c r="H19" s="117"/>
      <c r="I19" s="119"/>
      <c r="J19" s="118"/>
    </row>
    <row r="20" spans="1:26" ht="18" customHeight="1" thickBot="1" x14ac:dyDescent="0.3">
      <c r="A20" s="12"/>
      <c r="B20" s="59">
        <v>5</v>
      </c>
      <c r="C20" s="64" t="s">
        <v>32</v>
      </c>
      <c r="D20" s="70"/>
      <c r="E20" s="92"/>
      <c r="F20" s="100"/>
      <c r="G20" s="52">
        <v>10</v>
      </c>
      <c r="H20" s="109" t="s">
        <v>32</v>
      </c>
      <c r="I20" s="121"/>
      <c r="J20" s="91"/>
    </row>
    <row r="21" spans="1:26" ht="18" customHeight="1" thickTop="1" x14ac:dyDescent="0.25">
      <c r="A21" s="12"/>
      <c r="B21" s="56" t="s">
        <v>45</v>
      </c>
      <c r="C21" s="60" t="s">
        <v>46</v>
      </c>
      <c r="D21" s="65"/>
      <c r="E21" s="18"/>
      <c r="F21" s="90"/>
      <c r="G21" s="56" t="s">
        <v>52</v>
      </c>
      <c r="H21" s="53" t="s">
        <v>46</v>
      </c>
      <c r="I21" s="27"/>
      <c r="J21" s="122"/>
    </row>
    <row r="22" spans="1:26" ht="18" customHeight="1" x14ac:dyDescent="0.25">
      <c r="A22" s="12"/>
      <c r="B22" s="51">
        <v>11</v>
      </c>
      <c r="C22" s="54" t="s">
        <v>47</v>
      </c>
      <c r="D22" s="78"/>
      <c r="E22" s="80" t="s">
        <v>50</v>
      </c>
      <c r="F22" s="71"/>
      <c r="G22" s="51">
        <v>16</v>
      </c>
      <c r="H22" s="108" t="s">
        <v>53</v>
      </c>
      <c r="I22" s="120" t="s">
        <v>50</v>
      </c>
      <c r="J22" s="111"/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48</v>
      </c>
      <c r="D23" s="57"/>
      <c r="E23" s="80" t="s">
        <v>51</v>
      </c>
      <c r="F23" s="72"/>
      <c r="G23" s="52">
        <v>17</v>
      </c>
      <c r="H23" s="109" t="s">
        <v>54</v>
      </c>
      <c r="I23" s="120" t="s">
        <v>50</v>
      </c>
      <c r="J23" s="112"/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49</v>
      </c>
      <c r="D24" s="57"/>
      <c r="E24" s="80" t="s">
        <v>50</v>
      </c>
      <c r="F24" s="72"/>
      <c r="G24" s="52">
        <v>18</v>
      </c>
      <c r="H24" s="109" t="s">
        <v>55</v>
      </c>
      <c r="I24" s="120" t="s">
        <v>51</v>
      </c>
      <c r="J24" s="112"/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8"/>
    </row>
    <row r="26" spans="1:26" ht="18" customHeight="1" thickBot="1" x14ac:dyDescent="0.3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32</v>
      </c>
      <c r="I26" s="121"/>
      <c r="J26" s="91"/>
    </row>
    <row r="27" spans="1:26" ht="18" customHeight="1" thickTop="1" x14ac:dyDescent="0.25">
      <c r="A27" s="12"/>
      <c r="B27" s="93"/>
      <c r="C27" s="133" t="s">
        <v>61</v>
      </c>
      <c r="D27" s="126"/>
      <c r="E27" s="94"/>
      <c r="F27" s="28"/>
      <c r="G27" s="102" t="s">
        <v>38</v>
      </c>
      <c r="H27" s="96" t="s">
        <v>39</v>
      </c>
      <c r="I27" s="27"/>
      <c r="J27" s="30"/>
    </row>
    <row r="28" spans="1:26" ht="18" customHeight="1" x14ac:dyDescent="0.25">
      <c r="A28" s="12"/>
      <c r="B28" s="25"/>
      <c r="C28" s="124"/>
      <c r="D28" s="127"/>
      <c r="E28" s="21"/>
      <c r="F28" s="12"/>
      <c r="G28" s="103">
        <v>21</v>
      </c>
      <c r="H28" s="107" t="s">
        <v>40</v>
      </c>
      <c r="I28" s="114"/>
      <c r="J28" s="89"/>
    </row>
    <row r="29" spans="1:26" ht="18" customHeight="1" x14ac:dyDescent="0.25">
      <c r="A29" s="12"/>
      <c r="B29" s="73"/>
      <c r="C29" s="125"/>
      <c r="D29" s="128"/>
      <c r="E29" s="21"/>
      <c r="F29" s="12"/>
      <c r="G29" s="51">
        <v>22</v>
      </c>
      <c r="H29" s="108" t="s">
        <v>41</v>
      </c>
      <c r="I29" s="115"/>
      <c r="J29" s="111"/>
    </row>
    <row r="30" spans="1:26" ht="18" customHeight="1" x14ac:dyDescent="0.25">
      <c r="A30" s="12"/>
      <c r="B30" s="22"/>
      <c r="C30" s="117"/>
      <c r="D30" s="119"/>
      <c r="E30" s="21"/>
      <c r="F30" s="12"/>
      <c r="G30" s="52">
        <v>23</v>
      </c>
      <c r="H30" s="109" t="s">
        <v>42</v>
      </c>
      <c r="I30" s="80"/>
      <c r="J30" s="112"/>
    </row>
    <row r="31" spans="1:26" ht="18" customHeight="1" x14ac:dyDescent="0.25">
      <c r="A31" s="12"/>
      <c r="B31" s="23"/>
      <c r="C31" s="129"/>
      <c r="D31" s="130"/>
      <c r="E31" s="21"/>
      <c r="F31" s="12"/>
      <c r="G31" s="103">
        <v>24</v>
      </c>
      <c r="H31" s="107" t="s">
        <v>43</v>
      </c>
      <c r="I31" s="106"/>
      <c r="J31" s="123"/>
    </row>
    <row r="32" spans="1:26" ht="18" customHeight="1" thickBot="1" x14ac:dyDescent="0.3">
      <c r="A32" s="12"/>
      <c r="B32" s="40"/>
      <c r="C32" s="110"/>
      <c r="D32" s="116"/>
      <c r="E32" s="74"/>
      <c r="F32" s="75"/>
      <c r="G32" s="51" t="s">
        <v>44</v>
      </c>
      <c r="H32" s="110"/>
      <c r="I32" s="116"/>
      <c r="J32" s="113"/>
    </row>
    <row r="33" spans="1:10" ht="18" customHeight="1" thickTop="1" x14ac:dyDescent="0.25">
      <c r="A33" s="12"/>
      <c r="B33" s="93"/>
      <c r="C33" s="94"/>
      <c r="D33" s="131" t="s">
        <v>59</v>
      </c>
      <c r="E33" s="77"/>
      <c r="F33" s="95"/>
      <c r="G33" s="104">
        <v>26</v>
      </c>
      <c r="H33" s="132" t="s">
        <v>60</v>
      </c>
      <c r="I33" s="28"/>
      <c r="J33" s="105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 x14ac:dyDescent="0.25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DEBB7-5005-4C43-8F25-62CB620C97A1}">
  <dimension ref="A1:Z500"/>
  <sheetViews>
    <sheetView workbookViewId="0">
      <selection activeCell="F1" sqref="F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2" t="s">
        <v>20</v>
      </c>
      <c r="B1" s="213"/>
      <c r="C1" s="213"/>
      <c r="D1" s="214"/>
      <c r="E1" s="136" t="s">
        <v>18</v>
      </c>
      <c r="F1" s="136"/>
      <c r="W1">
        <v>30.126000000000001</v>
      </c>
    </row>
    <row r="2" spans="1:26" ht="20.100000000000001" customHeight="1" x14ac:dyDescent="0.25">
      <c r="A2" s="212" t="s">
        <v>21</v>
      </c>
      <c r="B2" s="213"/>
      <c r="C2" s="213"/>
      <c r="D2" s="214"/>
      <c r="E2" s="136" t="s">
        <v>16</v>
      </c>
      <c r="F2" s="135"/>
    </row>
    <row r="3" spans="1:26" ht="20.100000000000001" customHeight="1" x14ac:dyDescent="0.25">
      <c r="A3" s="212" t="s">
        <v>22</v>
      </c>
      <c r="B3" s="213"/>
      <c r="C3" s="213"/>
      <c r="D3" s="214"/>
      <c r="E3" s="136" t="s">
        <v>88</v>
      </c>
      <c r="F3" s="135"/>
    </row>
    <row r="4" spans="1:26" ht="19.5" customHeight="1" x14ac:dyDescent="0.25">
      <c r="A4" s="137" t="s">
        <v>431</v>
      </c>
      <c r="B4" s="134"/>
      <c r="C4" s="134"/>
      <c r="D4" s="134"/>
      <c r="E4" s="134"/>
      <c r="F4" s="134"/>
    </row>
    <row r="5" spans="1:26" ht="19.5" customHeight="1" x14ac:dyDescent="0.25">
      <c r="A5" s="137" t="s">
        <v>432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65</v>
      </c>
      <c r="B8" s="134"/>
      <c r="C8" s="134"/>
      <c r="D8" s="134"/>
      <c r="E8" s="134"/>
      <c r="F8" s="134"/>
    </row>
    <row r="9" spans="1:26" x14ac:dyDescent="0.25">
      <c r="A9" s="139" t="s">
        <v>62</v>
      </c>
      <c r="B9" s="139" t="s">
        <v>56</v>
      </c>
      <c r="C9" s="139" t="s">
        <v>57</v>
      </c>
      <c r="D9" s="139" t="s">
        <v>32</v>
      </c>
      <c r="E9" s="139" t="s">
        <v>63</v>
      </c>
      <c r="F9" s="139" t="s">
        <v>64</v>
      </c>
    </row>
    <row r="10" spans="1:26" x14ac:dyDescent="0.25">
      <c r="A10" s="146" t="s">
        <v>66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69</v>
      </c>
      <c r="B11" s="149"/>
      <c r="C11" s="149"/>
      <c r="D11" s="149"/>
      <c r="E11" s="150">
        <f>'SO 6407'!S15</f>
        <v>0</v>
      </c>
      <c r="F11" s="150">
        <f>'SO 6407'!V15</f>
        <v>0.27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2" t="s">
        <v>66</v>
      </c>
      <c r="B12" s="151"/>
      <c r="C12" s="151"/>
      <c r="D12" s="151"/>
      <c r="E12" s="152">
        <f>'SO 6407'!S17</f>
        <v>0</v>
      </c>
      <c r="F12" s="152">
        <f>'SO 6407'!V17</f>
        <v>0.27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1"/>
      <c r="B13" s="141"/>
      <c r="C13" s="141"/>
      <c r="D13" s="141"/>
      <c r="E13" s="140"/>
      <c r="F13" s="140"/>
    </row>
    <row r="14" spans="1:26" x14ac:dyDescent="0.25">
      <c r="A14" s="2" t="s">
        <v>226</v>
      </c>
      <c r="B14" s="151"/>
      <c r="C14" s="149"/>
      <c r="D14" s="149"/>
      <c r="E14" s="150"/>
      <c r="F14" s="150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x14ac:dyDescent="0.25">
      <c r="A15" s="148" t="s">
        <v>227</v>
      </c>
      <c r="B15" s="149"/>
      <c r="C15" s="149"/>
      <c r="D15" s="149"/>
      <c r="E15" s="150">
        <f>'SO 6407'!S24</f>
        <v>0</v>
      </c>
      <c r="F15" s="150">
        <f>'SO 6407'!V24</f>
        <v>0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148" t="s">
        <v>228</v>
      </c>
      <c r="B16" s="149"/>
      <c r="C16" s="149"/>
      <c r="D16" s="149"/>
      <c r="E16" s="150">
        <f>'SO 6407'!S68</f>
        <v>0</v>
      </c>
      <c r="F16" s="150">
        <f>'SO 6407'!V68</f>
        <v>7.0000000000000007E-2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2" t="s">
        <v>226</v>
      </c>
      <c r="B17" s="151"/>
      <c r="C17" s="151"/>
      <c r="D17" s="151"/>
      <c r="E17" s="152">
        <f>'SO 6407'!S70</f>
        <v>0</v>
      </c>
      <c r="F17" s="152">
        <f>'SO 6407'!V70</f>
        <v>7.0000000000000007E-2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"/>
      <c r="B18" s="141"/>
      <c r="C18" s="141"/>
      <c r="D18" s="141"/>
      <c r="E18" s="140"/>
      <c r="F18" s="140"/>
    </row>
    <row r="19" spans="1:26" x14ac:dyDescent="0.25">
      <c r="A19" s="2" t="s">
        <v>77</v>
      </c>
      <c r="B19" s="151"/>
      <c r="C19" s="151"/>
      <c r="D19" s="151"/>
      <c r="E19" s="152">
        <f>'SO 6407'!S71</f>
        <v>0</v>
      </c>
      <c r="F19" s="152">
        <f>'SO 6407'!V71</f>
        <v>0.34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"/>
      <c r="B20" s="141"/>
      <c r="C20" s="141"/>
      <c r="D20" s="141"/>
      <c r="E20" s="140"/>
      <c r="F20" s="140"/>
    </row>
    <row r="21" spans="1:26" x14ac:dyDescent="0.25">
      <c r="A21" s="1"/>
      <c r="B21" s="141"/>
      <c r="C21" s="141"/>
      <c r="D21" s="141"/>
      <c r="E21" s="140"/>
      <c r="F21" s="140"/>
    </row>
    <row r="22" spans="1:26" x14ac:dyDescent="0.25">
      <c r="A22" s="1"/>
      <c r="B22" s="141"/>
      <c r="C22" s="141"/>
      <c r="D22" s="141"/>
      <c r="E22" s="140"/>
      <c r="F22" s="140"/>
    </row>
    <row r="23" spans="1:26" x14ac:dyDescent="0.25">
      <c r="A23" s="1"/>
      <c r="B23" s="141"/>
      <c r="C23" s="141"/>
      <c r="D23" s="141"/>
      <c r="E23" s="140"/>
      <c r="F23" s="140"/>
    </row>
    <row r="24" spans="1:26" x14ac:dyDescent="0.25">
      <c r="A24" s="1"/>
      <c r="B24" s="141"/>
      <c r="C24" s="141"/>
      <c r="D24" s="141"/>
      <c r="E24" s="140"/>
      <c r="F24" s="140"/>
    </row>
    <row r="25" spans="1:26" x14ac:dyDescent="0.25">
      <c r="A25" s="1"/>
      <c r="B25" s="141"/>
      <c r="C25" s="141"/>
      <c r="D25" s="141"/>
      <c r="E25" s="140"/>
      <c r="F25" s="140"/>
    </row>
    <row r="26" spans="1:26" x14ac:dyDescent="0.25">
      <c r="A26" s="1"/>
      <c r="B26" s="141"/>
      <c r="C26" s="141"/>
      <c r="D26" s="141"/>
      <c r="E26" s="140"/>
      <c r="F26" s="140"/>
    </row>
    <row r="27" spans="1:26" x14ac:dyDescent="0.25">
      <c r="A27" s="1"/>
      <c r="B27" s="141"/>
      <c r="C27" s="141"/>
      <c r="D27" s="141"/>
      <c r="E27" s="140"/>
      <c r="F27" s="140"/>
    </row>
    <row r="28" spans="1:26" x14ac:dyDescent="0.25">
      <c r="A28" s="1"/>
      <c r="B28" s="141"/>
      <c r="C28" s="141"/>
      <c r="D28" s="141"/>
      <c r="E28" s="140"/>
      <c r="F28" s="140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1"/>
      <c r="B31" s="141"/>
      <c r="C31" s="141"/>
      <c r="D31" s="141"/>
      <c r="E31" s="140"/>
      <c r="F31" s="140"/>
    </row>
    <row r="32" spans="1:26" x14ac:dyDescent="0.25">
      <c r="A32" s="1"/>
      <c r="B32" s="141"/>
      <c r="C32" s="141"/>
      <c r="D32" s="141"/>
      <c r="E32" s="140"/>
      <c r="F32" s="140"/>
    </row>
    <row r="33" spans="1:6" x14ac:dyDescent="0.25">
      <c r="A33" s="1"/>
      <c r="B33" s="141"/>
      <c r="C33" s="141"/>
      <c r="D33" s="141"/>
      <c r="E33" s="140"/>
      <c r="F33" s="140"/>
    </row>
    <row r="34" spans="1:6" x14ac:dyDescent="0.25">
      <c r="A34" s="1"/>
      <c r="B34" s="141"/>
      <c r="C34" s="141"/>
      <c r="D34" s="141"/>
      <c r="E34" s="140"/>
      <c r="F34" s="140"/>
    </row>
    <row r="35" spans="1:6" x14ac:dyDescent="0.25">
      <c r="A35" s="1"/>
      <c r="B35" s="141"/>
      <c r="C35" s="141"/>
      <c r="D35" s="141"/>
      <c r="E35" s="140"/>
      <c r="F35" s="140"/>
    </row>
    <row r="36" spans="1:6" x14ac:dyDescent="0.25">
      <c r="A36" s="1"/>
      <c r="B36" s="141"/>
      <c r="C36" s="141"/>
      <c r="D36" s="141"/>
      <c r="E36" s="140"/>
      <c r="F36" s="140"/>
    </row>
    <row r="37" spans="1:6" x14ac:dyDescent="0.25">
      <c r="A37" s="1"/>
      <c r="B37" s="141"/>
      <c r="C37" s="141"/>
      <c r="D37" s="141"/>
      <c r="E37" s="140"/>
      <c r="F37" s="140"/>
    </row>
    <row r="38" spans="1:6" x14ac:dyDescent="0.25">
      <c r="A38" s="1"/>
      <c r="B38" s="141"/>
      <c r="C38" s="141"/>
      <c r="D38" s="141"/>
      <c r="E38" s="140"/>
      <c r="F38" s="140"/>
    </row>
    <row r="39" spans="1:6" x14ac:dyDescent="0.25">
      <c r="A39" s="1"/>
      <c r="B39" s="141"/>
      <c r="C39" s="141"/>
      <c r="D39" s="141"/>
      <c r="E39" s="140"/>
      <c r="F39" s="140"/>
    </row>
    <row r="40" spans="1:6" x14ac:dyDescent="0.25">
      <c r="A40" s="1"/>
      <c r="B40" s="141"/>
      <c r="C40" s="141"/>
      <c r="D40" s="141"/>
      <c r="E40" s="140"/>
      <c r="F40" s="140"/>
    </row>
    <row r="41" spans="1:6" x14ac:dyDescent="0.25">
      <c r="A41" s="1"/>
      <c r="B41" s="141"/>
      <c r="C41" s="141"/>
      <c r="D41" s="141"/>
      <c r="E41" s="140"/>
      <c r="F41" s="140"/>
    </row>
    <row r="42" spans="1:6" x14ac:dyDescent="0.25">
      <c r="A42" s="1"/>
      <c r="B42" s="141"/>
      <c r="C42" s="141"/>
      <c r="D42" s="141"/>
      <c r="E42" s="140"/>
      <c r="F42" s="140"/>
    </row>
    <row r="43" spans="1:6" x14ac:dyDescent="0.25">
      <c r="A43" s="1"/>
      <c r="B43" s="141"/>
      <c r="C43" s="141"/>
      <c r="D43" s="141"/>
      <c r="E43" s="140"/>
      <c r="F43" s="140"/>
    </row>
    <row r="44" spans="1:6" x14ac:dyDescent="0.25">
      <c r="A44" s="1"/>
      <c r="B44" s="141"/>
      <c r="C44" s="141"/>
      <c r="D44" s="141"/>
      <c r="E44" s="140"/>
      <c r="F44" s="140"/>
    </row>
    <row r="45" spans="1:6" x14ac:dyDescent="0.25">
      <c r="A45" s="1"/>
      <c r="B45" s="141"/>
      <c r="C45" s="141"/>
      <c r="D45" s="141"/>
      <c r="E45" s="140"/>
      <c r="F45" s="140"/>
    </row>
    <row r="46" spans="1:6" x14ac:dyDescent="0.25">
      <c r="A46" s="1"/>
      <c r="B46" s="141"/>
      <c r="C46" s="141"/>
      <c r="D46" s="141"/>
      <c r="E46" s="140"/>
      <c r="F46" s="140"/>
    </row>
    <row r="47" spans="1:6" x14ac:dyDescent="0.25">
      <c r="A47" s="1"/>
      <c r="B47" s="141"/>
      <c r="C47" s="141"/>
      <c r="D47" s="141"/>
      <c r="E47" s="140"/>
      <c r="F47" s="140"/>
    </row>
    <row r="48" spans="1: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2F272-679B-4A89-91FF-4026A62171CD}">
  <dimension ref="A1:AA71"/>
  <sheetViews>
    <sheetView workbookViewId="0">
      <pane ySplit="8" topLeftCell="A55" activePane="bottomLeft" state="frozen"/>
      <selection pane="bottomLeft" activeCell="P1" sqref="P1"/>
    </sheetView>
  </sheetViews>
  <sheetFormatPr defaultColWidth="0" defaultRowHeight="15" x14ac:dyDescent="0.25"/>
  <cols>
    <col min="1" max="1" width="4.7109375" hidden="1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15" t="s">
        <v>20</v>
      </c>
      <c r="C1" s="216"/>
      <c r="D1" s="216"/>
      <c r="E1" s="216"/>
      <c r="F1" s="216"/>
      <c r="G1" s="216"/>
      <c r="H1" s="217"/>
      <c r="I1" s="156" t="s">
        <v>18</v>
      </c>
      <c r="J1" s="11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15" t="s">
        <v>21</v>
      </c>
      <c r="C2" s="216"/>
      <c r="D2" s="216"/>
      <c r="E2" s="216"/>
      <c r="F2" s="216"/>
      <c r="G2" s="216"/>
      <c r="H2" s="217"/>
      <c r="I2" s="156" t="s">
        <v>16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15" t="s">
        <v>22</v>
      </c>
      <c r="C3" s="216"/>
      <c r="D3" s="216"/>
      <c r="E3" s="216"/>
      <c r="F3" s="216"/>
      <c r="G3" s="216"/>
      <c r="H3" s="217"/>
      <c r="I3" s="156" t="s">
        <v>88</v>
      </c>
      <c r="J3" s="11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 ht="19.5" customHeight="1" x14ac:dyDescent="0.25">
      <c r="A4" s="3"/>
      <c r="B4" s="5" t="s">
        <v>429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ht="19.5" customHeight="1" x14ac:dyDescent="0.25">
      <c r="A5" s="3"/>
      <c r="B5" s="5" t="s">
        <v>432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65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8" t="s">
        <v>78</v>
      </c>
      <c r="B8" s="158" t="s">
        <v>79</v>
      </c>
      <c r="C8" s="158" t="s">
        <v>80</v>
      </c>
      <c r="D8" s="158" t="s">
        <v>81</v>
      </c>
      <c r="E8" s="158" t="s">
        <v>82</v>
      </c>
      <c r="F8" s="158" t="s">
        <v>83</v>
      </c>
      <c r="G8" s="158" t="s">
        <v>56</v>
      </c>
      <c r="H8" s="158" t="s">
        <v>57</v>
      </c>
      <c r="I8" s="158" t="s">
        <v>84</v>
      </c>
      <c r="J8" s="158"/>
      <c r="K8" s="158"/>
      <c r="L8" s="158"/>
      <c r="M8" s="158"/>
      <c r="N8" s="158"/>
      <c r="O8" s="158"/>
      <c r="P8" s="158" t="s">
        <v>85</v>
      </c>
      <c r="Q8" s="154"/>
      <c r="R8" s="154"/>
      <c r="S8" s="158" t="s">
        <v>86</v>
      </c>
      <c r="T8" s="155"/>
      <c r="U8" s="155"/>
      <c r="V8" s="158" t="s">
        <v>87</v>
      </c>
      <c r="W8" s="153"/>
      <c r="X8" s="153"/>
      <c r="Y8" s="153"/>
      <c r="Z8" s="153"/>
    </row>
    <row r="9" spans="1:26" x14ac:dyDescent="0.25">
      <c r="A9" s="142"/>
      <c r="B9" s="142"/>
      <c r="C9" s="159"/>
      <c r="D9" s="146" t="s">
        <v>66</v>
      </c>
      <c r="E9" s="142"/>
      <c r="F9" s="160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25">
      <c r="A10" s="148"/>
      <c r="B10" s="148"/>
      <c r="C10" s="162">
        <v>9</v>
      </c>
      <c r="D10" s="162" t="s">
        <v>69</v>
      </c>
      <c r="E10" s="148"/>
      <c r="F10" s="161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35.1" customHeight="1" x14ac:dyDescent="0.25">
      <c r="A11" s="168"/>
      <c r="B11" s="163" t="s">
        <v>119</v>
      </c>
      <c r="C11" s="169" t="s">
        <v>229</v>
      </c>
      <c r="D11" s="163" t="s">
        <v>230</v>
      </c>
      <c r="E11" s="163" t="s">
        <v>98</v>
      </c>
      <c r="F11" s="164">
        <v>50</v>
      </c>
      <c r="G11" s="165"/>
      <c r="H11" s="165"/>
      <c r="I11" s="165"/>
      <c r="J11" s="163">
        <f>ROUND(F11*(N11),2)</f>
        <v>405.5</v>
      </c>
      <c r="K11" s="166">
        <f>ROUND(F11*(O11),2)</f>
        <v>0</v>
      </c>
      <c r="L11" s="166">
        <f>ROUND(F11*(G11),2)</f>
        <v>0</v>
      </c>
      <c r="M11" s="166">
        <f>ROUND(F11*(H11),2)</f>
        <v>0</v>
      </c>
      <c r="N11" s="166">
        <v>8.11</v>
      </c>
      <c r="O11" s="166"/>
      <c r="P11" s="170">
        <v>2.0000000000000002E-5</v>
      </c>
      <c r="Q11" s="170"/>
      <c r="R11" s="170">
        <v>2.0000000000000002E-5</v>
      </c>
      <c r="S11" s="166">
        <f>ROUND(F11*(P11),3)</f>
        <v>1E-3</v>
      </c>
      <c r="T11" s="167"/>
      <c r="U11" s="167"/>
      <c r="V11" s="170">
        <f>ROUND(F11*(X11),3)</f>
        <v>0.11</v>
      </c>
      <c r="X11">
        <v>2.2000000000000001E-3</v>
      </c>
      <c r="Z11">
        <v>0</v>
      </c>
    </row>
    <row r="12" spans="1:26" ht="24.95" customHeight="1" x14ac:dyDescent="0.25">
      <c r="A12" s="168"/>
      <c r="B12" s="163" t="s">
        <v>119</v>
      </c>
      <c r="C12" s="169" t="s">
        <v>231</v>
      </c>
      <c r="D12" s="163" t="s">
        <v>232</v>
      </c>
      <c r="E12" s="163" t="s">
        <v>98</v>
      </c>
      <c r="F12" s="164">
        <v>60</v>
      </c>
      <c r="G12" s="165"/>
      <c r="H12" s="165"/>
      <c r="I12" s="165"/>
      <c r="J12" s="163">
        <f>ROUND(F12*(N12),2)</f>
        <v>219</v>
      </c>
      <c r="K12" s="166">
        <f>ROUND(F12*(O12),2)</f>
        <v>0</v>
      </c>
      <c r="L12" s="166">
        <f>ROUND(F12*(G12),2)</f>
        <v>0</v>
      </c>
      <c r="M12" s="166">
        <f>ROUND(F12*(H12),2)</f>
        <v>0</v>
      </c>
      <c r="N12" s="166">
        <v>3.65</v>
      </c>
      <c r="O12" s="166"/>
      <c r="P12" s="170">
        <v>1.0000000000000001E-5</v>
      </c>
      <c r="Q12" s="170"/>
      <c r="R12" s="170">
        <v>1.0000000000000001E-5</v>
      </c>
      <c r="S12" s="166">
        <f>ROUND(F12*(P12),3)</f>
        <v>1E-3</v>
      </c>
      <c r="T12" s="167"/>
      <c r="U12" s="167"/>
      <c r="V12" s="170">
        <f>ROUND(F12*(X12),3)</f>
        <v>5.8000000000000003E-2</v>
      </c>
      <c r="X12">
        <v>9.6000000000000002E-4</v>
      </c>
      <c r="Z12">
        <v>0</v>
      </c>
    </row>
    <row r="13" spans="1:26" ht="24.95" customHeight="1" x14ac:dyDescent="0.25">
      <c r="A13" s="168"/>
      <c r="B13" s="163" t="s">
        <v>119</v>
      </c>
      <c r="C13" s="169" t="s">
        <v>233</v>
      </c>
      <c r="D13" s="163" t="s">
        <v>234</v>
      </c>
      <c r="E13" s="163" t="s">
        <v>235</v>
      </c>
      <c r="F13" s="164">
        <v>81</v>
      </c>
      <c r="G13" s="165"/>
      <c r="H13" s="165"/>
      <c r="I13" s="165"/>
      <c r="J13" s="163">
        <f>ROUND(F13*(N13),2)</f>
        <v>84.24</v>
      </c>
      <c r="K13" s="166">
        <f>ROUND(F13*(O13),2)</f>
        <v>0</v>
      </c>
      <c r="L13" s="166">
        <f>ROUND(F13*(G13),2)</f>
        <v>0</v>
      </c>
      <c r="M13" s="166">
        <f>ROUND(F13*(H13),2)</f>
        <v>0</v>
      </c>
      <c r="N13" s="166">
        <v>1.04</v>
      </c>
      <c r="O13" s="166"/>
      <c r="P13" s="170"/>
      <c r="Q13" s="170"/>
      <c r="R13" s="170"/>
      <c r="S13" s="166">
        <f>ROUND(F13*(P13),3)</f>
        <v>0</v>
      </c>
      <c r="T13" s="167"/>
      <c r="U13" s="167"/>
      <c r="V13" s="170">
        <f>ROUND(F13*(X13),3)</f>
        <v>8.1000000000000003E-2</v>
      </c>
      <c r="X13">
        <v>1E-3</v>
      </c>
      <c r="Z13">
        <v>0</v>
      </c>
    </row>
    <row r="14" spans="1:26" ht="24.95" customHeight="1" x14ac:dyDescent="0.25">
      <c r="A14" s="168"/>
      <c r="B14" s="163" t="s">
        <v>119</v>
      </c>
      <c r="C14" s="169" t="s">
        <v>236</v>
      </c>
      <c r="D14" s="163" t="s">
        <v>237</v>
      </c>
      <c r="E14" s="163" t="s">
        <v>235</v>
      </c>
      <c r="F14" s="164">
        <v>2</v>
      </c>
      <c r="G14" s="165"/>
      <c r="H14" s="165"/>
      <c r="I14" s="165"/>
      <c r="J14" s="163">
        <f>ROUND(F14*(N14),2)</f>
        <v>8.92</v>
      </c>
      <c r="K14" s="166">
        <f>ROUND(F14*(O14),2)</f>
        <v>0</v>
      </c>
      <c r="L14" s="166">
        <f>ROUND(F14*(G14),2)</f>
        <v>0</v>
      </c>
      <c r="M14" s="166">
        <f>ROUND(F14*(H14),2)</f>
        <v>0</v>
      </c>
      <c r="N14" s="166">
        <v>4.46</v>
      </c>
      <c r="O14" s="166"/>
      <c r="P14" s="170"/>
      <c r="Q14" s="170"/>
      <c r="R14" s="170"/>
      <c r="S14" s="166">
        <f>ROUND(F14*(P14),3)</f>
        <v>0</v>
      </c>
      <c r="T14" s="167"/>
      <c r="U14" s="167"/>
      <c r="V14" s="170">
        <f>ROUND(F14*(X14),3)</f>
        <v>1.6E-2</v>
      </c>
      <c r="X14">
        <v>8.0000000000000002E-3</v>
      </c>
      <c r="Z14">
        <v>0</v>
      </c>
    </row>
    <row r="15" spans="1:26" x14ac:dyDescent="0.25">
      <c r="A15" s="148"/>
      <c r="B15" s="148"/>
      <c r="C15" s="162">
        <v>9</v>
      </c>
      <c r="D15" s="162" t="s">
        <v>69</v>
      </c>
      <c r="E15" s="148"/>
      <c r="F15" s="161"/>
      <c r="G15" s="151"/>
      <c r="H15" s="151"/>
      <c r="I15" s="151"/>
      <c r="J15" s="148"/>
      <c r="K15" s="148"/>
      <c r="L15" s="148">
        <f>ROUND((SUM(L10:L14))/1,2)</f>
        <v>0</v>
      </c>
      <c r="M15" s="148">
        <f>ROUND((SUM(M10:M14))/1,2)</f>
        <v>0</v>
      </c>
      <c r="N15" s="148"/>
      <c r="O15" s="148"/>
      <c r="P15" s="171"/>
      <c r="Q15" s="148"/>
      <c r="R15" s="148"/>
      <c r="S15" s="171">
        <f>ROUND((SUM(S10:S14))/1,2)</f>
        <v>0</v>
      </c>
      <c r="T15" s="145"/>
      <c r="U15" s="145"/>
      <c r="V15" s="2">
        <f>ROUND((SUM(V10:V14))/1,2)</f>
        <v>0.27</v>
      </c>
      <c r="W15" s="145"/>
      <c r="X15" s="145"/>
      <c r="Y15" s="145"/>
      <c r="Z15" s="145"/>
    </row>
    <row r="16" spans="1:26" x14ac:dyDescent="0.25">
      <c r="A16" s="1"/>
      <c r="B16" s="1"/>
      <c r="C16" s="1"/>
      <c r="D16" s="1"/>
      <c r="E16" s="1"/>
      <c r="F16" s="157"/>
      <c r="G16" s="141"/>
      <c r="H16" s="141"/>
      <c r="I16" s="141"/>
      <c r="J16" s="1"/>
      <c r="K16" s="1"/>
      <c r="L16" s="1"/>
      <c r="M16" s="1"/>
      <c r="N16" s="1"/>
      <c r="O16" s="1"/>
      <c r="P16" s="1"/>
      <c r="Q16" s="1"/>
      <c r="R16" s="1"/>
      <c r="S16" s="1"/>
      <c r="V16" s="1"/>
    </row>
    <row r="17" spans="1:26" x14ac:dyDescent="0.25">
      <c r="A17" s="148"/>
      <c r="B17" s="148"/>
      <c r="C17" s="148"/>
      <c r="D17" s="2" t="s">
        <v>66</v>
      </c>
      <c r="E17" s="148"/>
      <c r="F17" s="161"/>
      <c r="G17" s="151"/>
      <c r="H17" s="151"/>
      <c r="I17" s="151"/>
      <c r="J17" s="149"/>
      <c r="K17" s="148"/>
      <c r="L17" s="149">
        <f>ROUND((SUM(L9:L16))/2,2)</f>
        <v>0</v>
      </c>
      <c r="M17" s="149">
        <f>ROUND((SUM(M9:M16))/2,2)</f>
        <v>0</v>
      </c>
      <c r="N17" s="148"/>
      <c r="O17" s="148"/>
      <c r="P17" s="171"/>
      <c r="Q17" s="148"/>
      <c r="R17" s="148"/>
      <c r="S17" s="171">
        <f>ROUND((SUM(S9:S16))/2,2)</f>
        <v>0</v>
      </c>
      <c r="T17" s="145"/>
      <c r="U17" s="145"/>
      <c r="V17" s="2">
        <f>ROUND((SUM(V9:V16))/2,2)</f>
        <v>0.27</v>
      </c>
    </row>
    <row r="18" spans="1:26" x14ac:dyDescent="0.25">
      <c r="A18" s="1"/>
      <c r="B18" s="1"/>
      <c r="C18" s="1"/>
      <c r="D18" s="1"/>
      <c r="E18" s="1"/>
      <c r="F18" s="157"/>
      <c r="G18" s="141"/>
      <c r="H18" s="141"/>
      <c r="I18" s="141"/>
      <c r="J18" s="1"/>
      <c r="K18" s="1"/>
      <c r="L18" s="1"/>
      <c r="M18" s="1"/>
      <c r="N18" s="1"/>
      <c r="O18" s="1"/>
      <c r="P18" s="1"/>
      <c r="Q18" s="1"/>
      <c r="R18" s="1"/>
      <c r="S18" s="1"/>
      <c r="V18" s="1"/>
    </row>
    <row r="19" spans="1:26" x14ac:dyDescent="0.25">
      <c r="A19" s="148"/>
      <c r="B19" s="148"/>
      <c r="C19" s="148"/>
      <c r="D19" s="2" t="s">
        <v>226</v>
      </c>
      <c r="E19" s="148"/>
      <c r="F19" s="161"/>
      <c r="G19" s="149"/>
      <c r="H19" s="149"/>
      <c r="I19" s="149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5"/>
      <c r="U19" s="145"/>
      <c r="V19" s="148"/>
      <c r="W19" s="145"/>
      <c r="X19" s="145"/>
      <c r="Y19" s="145"/>
      <c r="Z19" s="145"/>
    </row>
    <row r="20" spans="1:26" x14ac:dyDescent="0.25">
      <c r="A20" s="148"/>
      <c r="B20" s="148"/>
      <c r="C20" s="162">
        <v>921</v>
      </c>
      <c r="D20" s="162" t="s">
        <v>227</v>
      </c>
      <c r="E20" s="148"/>
      <c r="F20" s="161"/>
      <c r="G20" s="149"/>
      <c r="H20" s="149"/>
      <c r="I20" s="149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5"/>
      <c r="U20" s="145"/>
      <c r="V20" s="148"/>
      <c r="W20" s="145"/>
      <c r="X20" s="145"/>
      <c r="Y20" s="145"/>
      <c r="Z20" s="145"/>
    </row>
    <row r="21" spans="1:26" ht="24.95" customHeight="1" x14ac:dyDescent="0.25">
      <c r="A21" s="168"/>
      <c r="B21" s="163" t="s">
        <v>238</v>
      </c>
      <c r="C21" s="169" t="s">
        <v>239</v>
      </c>
      <c r="D21" s="163" t="s">
        <v>240</v>
      </c>
      <c r="E21" s="163" t="s">
        <v>98</v>
      </c>
      <c r="F21" s="164">
        <v>790</v>
      </c>
      <c r="G21" s="165"/>
      <c r="H21" s="165"/>
      <c r="I21" s="165"/>
      <c r="J21" s="163">
        <f>ROUND(F21*(N21),2)</f>
        <v>410.8</v>
      </c>
      <c r="K21" s="166">
        <f>ROUND(F21*(O21),2)</f>
        <v>0</v>
      </c>
      <c r="L21" s="166">
        <f>ROUND(F21*(G21),2)</f>
        <v>0</v>
      </c>
      <c r="M21" s="166">
        <f>ROUND(F21*(H21),2)</f>
        <v>0</v>
      </c>
      <c r="N21" s="166">
        <v>0.52</v>
      </c>
      <c r="O21" s="166"/>
      <c r="P21" s="170"/>
      <c r="Q21" s="170"/>
      <c r="R21" s="170"/>
      <c r="S21" s="166">
        <f>ROUND(F21*(P21),3)</f>
        <v>0</v>
      </c>
      <c r="T21" s="167"/>
      <c r="U21" s="167"/>
      <c r="V21" s="170"/>
      <c r="Z21">
        <v>0</v>
      </c>
    </row>
    <row r="22" spans="1:26" ht="24.95" customHeight="1" x14ac:dyDescent="0.25">
      <c r="A22" s="168"/>
      <c r="B22" s="163" t="s">
        <v>238</v>
      </c>
      <c r="C22" s="169" t="s">
        <v>241</v>
      </c>
      <c r="D22" s="163" t="s">
        <v>242</v>
      </c>
      <c r="E22" s="163" t="s">
        <v>92</v>
      </c>
      <c r="F22" s="164">
        <v>4.4999999999999998E-2</v>
      </c>
      <c r="G22" s="165"/>
      <c r="H22" s="165"/>
      <c r="I22" s="165"/>
      <c r="J22" s="163">
        <f>ROUND(F22*(N22),2)</f>
        <v>10.68</v>
      </c>
      <c r="K22" s="166">
        <f>ROUND(F22*(O22),2)</f>
        <v>0</v>
      </c>
      <c r="L22" s="166">
        <f>ROUND(F22*(G22),2)</f>
        <v>0</v>
      </c>
      <c r="M22" s="166">
        <f>ROUND(F22*(H22),2)</f>
        <v>0</v>
      </c>
      <c r="N22" s="166">
        <v>237.38</v>
      </c>
      <c r="O22" s="166"/>
      <c r="P22" s="170"/>
      <c r="Q22" s="170"/>
      <c r="R22" s="170"/>
      <c r="S22" s="166">
        <f>ROUND(F22*(P22),3)</f>
        <v>0</v>
      </c>
      <c r="T22" s="167"/>
      <c r="U22" s="167"/>
      <c r="V22" s="170"/>
      <c r="Z22">
        <v>0</v>
      </c>
    </row>
    <row r="23" spans="1:26" ht="24.95" customHeight="1" x14ac:dyDescent="0.25">
      <c r="A23" s="168"/>
      <c r="B23" s="163" t="s">
        <v>238</v>
      </c>
      <c r="C23" s="169" t="s">
        <v>243</v>
      </c>
      <c r="D23" s="163" t="s">
        <v>244</v>
      </c>
      <c r="E23" s="163" t="s">
        <v>92</v>
      </c>
      <c r="F23" s="164">
        <v>0.91600000000000004</v>
      </c>
      <c r="G23" s="165"/>
      <c r="H23" s="165"/>
      <c r="I23" s="165"/>
      <c r="J23" s="163">
        <f>ROUND(F23*(N23),2)</f>
        <v>242.59</v>
      </c>
      <c r="K23" s="166">
        <f>ROUND(F23*(O23),2)</f>
        <v>0</v>
      </c>
      <c r="L23" s="166">
        <f>ROUND(F23*(G23),2)</f>
        <v>0</v>
      </c>
      <c r="M23" s="166">
        <f>ROUND(F23*(H23),2)</f>
        <v>0</v>
      </c>
      <c r="N23" s="166">
        <v>264.83999999999997</v>
      </c>
      <c r="O23" s="166"/>
      <c r="P23" s="170"/>
      <c r="Q23" s="170"/>
      <c r="R23" s="170"/>
      <c r="S23" s="166">
        <f>ROUND(F23*(P23),3)</f>
        <v>0</v>
      </c>
      <c r="T23" s="167"/>
      <c r="U23" s="167"/>
      <c r="V23" s="170"/>
      <c r="Z23">
        <v>0</v>
      </c>
    </row>
    <row r="24" spans="1:26" x14ac:dyDescent="0.25">
      <c r="A24" s="148"/>
      <c r="B24" s="148"/>
      <c r="C24" s="162">
        <v>921</v>
      </c>
      <c r="D24" s="162" t="s">
        <v>227</v>
      </c>
      <c r="E24" s="148"/>
      <c r="F24" s="161"/>
      <c r="G24" s="151"/>
      <c r="H24" s="151"/>
      <c r="I24" s="151"/>
      <c r="J24" s="148"/>
      <c r="K24" s="148"/>
      <c r="L24" s="148">
        <f>ROUND((SUM(L20:L23))/1,2)</f>
        <v>0</v>
      </c>
      <c r="M24" s="148">
        <f>ROUND((SUM(M20:M23))/1,2)</f>
        <v>0</v>
      </c>
      <c r="N24" s="148"/>
      <c r="O24" s="148"/>
      <c r="P24" s="171"/>
      <c r="Q24" s="148"/>
      <c r="R24" s="148"/>
      <c r="S24" s="171">
        <f>ROUND((SUM(S20:S23))/1,2)</f>
        <v>0</v>
      </c>
      <c r="T24" s="145"/>
      <c r="U24" s="145"/>
      <c r="V24" s="2">
        <f>ROUND((SUM(V20:V23))/1,2)</f>
        <v>0</v>
      </c>
      <c r="W24" s="145"/>
      <c r="X24" s="145"/>
      <c r="Y24" s="145"/>
      <c r="Z24" s="145"/>
    </row>
    <row r="25" spans="1:26" x14ac:dyDescent="0.25">
      <c r="A25" s="1"/>
      <c r="B25" s="1"/>
      <c r="C25" s="1"/>
      <c r="D25" s="1"/>
      <c r="E25" s="1"/>
      <c r="F25" s="157"/>
      <c r="G25" s="141"/>
      <c r="H25" s="141"/>
      <c r="I25" s="141"/>
      <c r="J25" s="1"/>
      <c r="K25" s="1"/>
      <c r="L25" s="1"/>
      <c r="M25" s="1"/>
      <c r="N25" s="1"/>
      <c r="O25" s="1"/>
      <c r="P25" s="1"/>
      <c r="Q25" s="1"/>
      <c r="R25" s="1"/>
      <c r="S25" s="1"/>
      <c r="V25" s="1"/>
    </row>
    <row r="26" spans="1:26" x14ac:dyDescent="0.25">
      <c r="A26" s="148"/>
      <c r="B26" s="148"/>
      <c r="C26" s="162">
        <v>922</v>
      </c>
      <c r="D26" s="162" t="s">
        <v>228</v>
      </c>
      <c r="E26" s="148"/>
      <c r="F26" s="161"/>
      <c r="G26" s="149"/>
      <c r="H26" s="149"/>
      <c r="I26" s="149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5"/>
      <c r="U26" s="145"/>
      <c r="V26" s="148"/>
      <c r="W26" s="145"/>
      <c r="X26" s="145"/>
      <c r="Y26" s="145"/>
      <c r="Z26" s="145"/>
    </row>
    <row r="27" spans="1:26" ht="35.1" customHeight="1" x14ac:dyDescent="0.25">
      <c r="A27" s="168"/>
      <c r="B27" s="163" t="s">
        <v>245</v>
      </c>
      <c r="C27" s="169" t="s">
        <v>246</v>
      </c>
      <c r="D27" s="163" t="s">
        <v>247</v>
      </c>
      <c r="E27" s="163" t="s">
        <v>235</v>
      </c>
      <c r="F27" s="164">
        <v>1</v>
      </c>
      <c r="G27" s="165"/>
      <c r="H27" s="165"/>
      <c r="I27" s="165"/>
      <c r="J27" s="163">
        <f t="shared" ref="J27:J67" si="0">ROUND(F27*(N27),2)</f>
        <v>4446.2700000000004</v>
      </c>
      <c r="K27" s="166">
        <f t="shared" ref="K27:K67" si="1">ROUND(F27*(O27),2)</f>
        <v>0</v>
      </c>
      <c r="L27" s="166">
        <f t="shared" ref="L27:L67" si="2">ROUND(F27*(G27),2)</f>
        <v>0</v>
      </c>
      <c r="M27" s="166">
        <f t="shared" ref="M27:M67" si="3">ROUND(F27*(H27),2)</f>
        <v>0</v>
      </c>
      <c r="N27" s="166">
        <v>4446.2700000000004</v>
      </c>
      <c r="O27" s="166"/>
      <c r="P27" s="170"/>
      <c r="Q27" s="170"/>
      <c r="R27" s="170"/>
      <c r="S27" s="166">
        <f t="shared" ref="S27:S67" si="4">ROUND(F27*(P27),3)</f>
        <v>0</v>
      </c>
      <c r="T27" s="167"/>
      <c r="U27" s="167"/>
      <c r="V27" s="170"/>
      <c r="Z27">
        <v>0</v>
      </c>
    </row>
    <row r="28" spans="1:26" ht="24.95" customHeight="1" x14ac:dyDescent="0.25">
      <c r="A28" s="177"/>
      <c r="B28" s="172" t="s">
        <v>248</v>
      </c>
      <c r="C28" s="178" t="s">
        <v>249</v>
      </c>
      <c r="D28" s="172" t="s">
        <v>250</v>
      </c>
      <c r="E28" s="172" t="s">
        <v>251</v>
      </c>
      <c r="F28" s="173">
        <v>1</v>
      </c>
      <c r="G28" s="174"/>
      <c r="H28" s="174"/>
      <c r="I28" s="174"/>
      <c r="J28" s="172">
        <f t="shared" si="0"/>
        <v>894.67</v>
      </c>
      <c r="K28" s="175">
        <f t="shared" si="1"/>
        <v>0</v>
      </c>
      <c r="L28" s="175">
        <f t="shared" si="2"/>
        <v>0</v>
      </c>
      <c r="M28" s="175">
        <f t="shared" si="3"/>
        <v>0</v>
      </c>
      <c r="N28" s="175">
        <v>894.67</v>
      </c>
      <c r="O28" s="175"/>
      <c r="P28" s="179"/>
      <c r="Q28" s="179"/>
      <c r="R28" s="179"/>
      <c r="S28" s="175">
        <f t="shared" si="4"/>
        <v>0</v>
      </c>
      <c r="T28" s="176"/>
      <c r="U28" s="176"/>
      <c r="V28" s="179">
        <f>ROUND(F28*(X28),3)</f>
        <v>7.2999999999999995E-2</v>
      </c>
      <c r="X28">
        <v>7.2999999999999995E-2</v>
      </c>
      <c r="Z28">
        <v>0</v>
      </c>
    </row>
    <row r="29" spans="1:26" ht="24.95" customHeight="1" x14ac:dyDescent="0.25">
      <c r="A29" s="177"/>
      <c r="B29" s="172" t="s">
        <v>248</v>
      </c>
      <c r="C29" s="178" t="s">
        <v>252</v>
      </c>
      <c r="D29" s="172" t="s">
        <v>253</v>
      </c>
      <c r="E29" s="172" t="s">
        <v>254</v>
      </c>
      <c r="F29" s="173">
        <v>1</v>
      </c>
      <c r="G29" s="174"/>
      <c r="H29" s="174"/>
      <c r="I29" s="174"/>
      <c r="J29" s="172">
        <f t="shared" si="0"/>
        <v>346.87</v>
      </c>
      <c r="K29" s="175">
        <f t="shared" si="1"/>
        <v>0</v>
      </c>
      <c r="L29" s="175">
        <f t="shared" si="2"/>
        <v>0</v>
      </c>
      <c r="M29" s="175">
        <f t="shared" si="3"/>
        <v>0</v>
      </c>
      <c r="N29" s="175">
        <v>346.87</v>
      </c>
      <c r="O29" s="175"/>
      <c r="P29" s="179"/>
      <c r="Q29" s="179"/>
      <c r="R29" s="179"/>
      <c r="S29" s="175">
        <f t="shared" si="4"/>
        <v>0</v>
      </c>
      <c r="T29" s="176"/>
      <c r="U29" s="176"/>
      <c r="V29" s="179"/>
      <c r="Z29">
        <v>0</v>
      </c>
    </row>
    <row r="30" spans="1:26" ht="24.95" customHeight="1" x14ac:dyDescent="0.25">
      <c r="A30" s="177"/>
      <c r="B30" s="172" t="s">
        <v>248</v>
      </c>
      <c r="C30" s="178" t="s">
        <v>255</v>
      </c>
      <c r="D30" s="172" t="s">
        <v>256</v>
      </c>
      <c r="E30" s="172" t="s">
        <v>257</v>
      </c>
      <c r="F30" s="173">
        <v>1</v>
      </c>
      <c r="G30" s="174"/>
      <c r="H30" s="174"/>
      <c r="I30" s="174"/>
      <c r="J30" s="172">
        <f t="shared" si="0"/>
        <v>336.81</v>
      </c>
      <c r="K30" s="175">
        <f t="shared" si="1"/>
        <v>0</v>
      </c>
      <c r="L30" s="175">
        <f t="shared" si="2"/>
        <v>0</v>
      </c>
      <c r="M30" s="175">
        <f t="shared" si="3"/>
        <v>0</v>
      </c>
      <c r="N30" s="175">
        <v>336.81</v>
      </c>
      <c r="O30" s="175"/>
      <c r="P30" s="179"/>
      <c r="Q30" s="179"/>
      <c r="R30" s="179"/>
      <c r="S30" s="175">
        <f t="shared" si="4"/>
        <v>0</v>
      </c>
      <c r="T30" s="176"/>
      <c r="U30" s="176"/>
      <c r="V30" s="179"/>
      <c r="Z30">
        <v>0</v>
      </c>
    </row>
    <row r="31" spans="1:26" ht="24.95" customHeight="1" x14ac:dyDescent="0.25">
      <c r="A31" s="177"/>
      <c r="B31" s="172" t="s">
        <v>258</v>
      </c>
      <c r="C31" s="178" t="s">
        <v>259</v>
      </c>
      <c r="D31" s="172" t="s">
        <v>260</v>
      </c>
      <c r="E31" s="172" t="s">
        <v>115</v>
      </c>
      <c r="F31" s="173">
        <v>2370</v>
      </c>
      <c r="G31" s="174"/>
      <c r="H31" s="174"/>
      <c r="I31" s="174"/>
      <c r="J31" s="172">
        <f t="shared" si="0"/>
        <v>616.20000000000005</v>
      </c>
      <c r="K31" s="175">
        <f t="shared" si="1"/>
        <v>0</v>
      </c>
      <c r="L31" s="175">
        <f t="shared" si="2"/>
        <v>0</v>
      </c>
      <c r="M31" s="175">
        <f t="shared" si="3"/>
        <v>0</v>
      </c>
      <c r="N31" s="175">
        <v>0.26</v>
      </c>
      <c r="O31" s="175"/>
      <c r="P31" s="179"/>
      <c r="Q31" s="179"/>
      <c r="R31" s="179"/>
      <c r="S31" s="175">
        <f t="shared" si="4"/>
        <v>0</v>
      </c>
      <c r="T31" s="176"/>
      <c r="U31" s="176"/>
      <c r="V31" s="179"/>
      <c r="Z31">
        <v>0</v>
      </c>
    </row>
    <row r="32" spans="1:26" ht="24.95" customHeight="1" x14ac:dyDescent="0.25">
      <c r="A32" s="177"/>
      <c r="B32" s="172" t="s">
        <v>258</v>
      </c>
      <c r="C32" s="178" t="s">
        <v>261</v>
      </c>
      <c r="D32" s="172" t="s">
        <v>262</v>
      </c>
      <c r="E32" s="172" t="s">
        <v>115</v>
      </c>
      <c r="F32" s="173">
        <v>1</v>
      </c>
      <c r="G32" s="174"/>
      <c r="H32" s="174"/>
      <c r="I32" s="174"/>
      <c r="J32" s="172">
        <f t="shared" si="0"/>
        <v>32.159999999999997</v>
      </c>
      <c r="K32" s="175">
        <f t="shared" si="1"/>
        <v>0</v>
      </c>
      <c r="L32" s="175">
        <f t="shared" si="2"/>
        <v>0</v>
      </c>
      <c r="M32" s="175">
        <f t="shared" si="3"/>
        <v>0</v>
      </c>
      <c r="N32" s="175">
        <v>32.159999999999997</v>
      </c>
      <c r="O32" s="175"/>
      <c r="P32" s="179"/>
      <c r="Q32" s="179"/>
      <c r="R32" s="179"/>
      <c r="S32" s="175">
        <f t="shared" si="4"/>
        <v>0</v>
      </c>
      <c r="T32" s="176"/>
      <c r="U32" s="176"/>
      <c r="V32" s="179"/>
      <c r="Z32">
        <v>0</v>
      </c>
    </row>
    <row r="33" spans="1:26" ht="24.95" customHeight="1" x14ac:dyDescent="0.25">
      <c r="A33" s="177"/>
      <c r="B33" s="172" t="s">
        <v>258</v>
      </c>
      <c r="C33" s="178" t="s">
        <v>263</v>
      </c>
      <c r="D33" s="172" t="s">
        <v>264</v>
      </c>
      <c r="E33" s="172" t="s">
        <v>115</v>
      </c>
      <c r="F33" s="173">
        <v>58</v>
      </c>
      <c r="G33" s="174"/>
      <c r="H33" s="174"/>
      <c r="I33" s="174"/>
      <c r="J33" s="172">
        <f t="shared" si="0"/>
        <v>1789.88</v>
      </c>
      <c r="K33" s="175">
        <f t="shared" si="1"/>
        <v>0</v>
      </c>
      <c r="L33" s="175">
        <f t="shared" si="2"/>
        <v>0</v>
      </c>
      <c r="M33" s="175">
        <f t="shared" si="3"/>
        <v>0</v>
      </c>
      <c r="N33" s="175">
        <v>30.86</v>
      </c>
      <c r="O33" s="175"/>
      <c r="P33" s="179"/>
      <c r="Q33" s="179"/>
      <c r="R33" s="179"/>
      <c r="S33" s="175">
        <f t="shared" si="4"/>
        <v>0</v>
      </c>
      <c r="T33" s="176"/>
      <c r="U33" s="176"/>
      <c r="V33" s="179"/>
      <c r="Z33">
        <v>0</v>
      </c>
    </row>
    <row r="34" spans="1:26" ht="24.95" customHeight="1" x14ac:dyDescent="0.25">
      <c r="A34" s="177"/>
      <c r="B34" s="172" t="s">
        <v>258</v>
      </c>
      <c r="C34" s="178" t="s">
        <v>265</v>
      </c>
      <c r="D34" s="172" t="s">
        <v>266</v>
      </c>
      <c r="E34" s="172" t="s">
        <v>115</v>
      </c>
      <c r="F34" s="173">
        <v>22</v>
      </c>
      <c r="G34" s="174"/>
      <c r="H34" s="174"/>
      <c r="I34" s="174"/>
      <c r="J34" s="172">
        <f t="shared" si="0"/>
        <v>707.52</v>
      </c>
      <c r="K34" s="175">
        <f t="shared" si="1"/>
        <v>0</v>
      </c>
      <c r="L34" s="175">
        <f t="shared" si="2"/>
        <v>0</v>
      </c>
      <c r="M34" s="175">
        <f t="shared" si="3"/>
        <v>0</v>
      </c>
      <c r="N34" s="175">
        <v>32.159999999999997</v>
      </c>
      <c r="O34" s="175"/>
      <c r="P34" s="179"/>
      <c r="Q34" s="179"/>
      <c r="R34" s="179"/>
      <c r="S34" s="175">
        <f t="shared" si="4"/>
        <v>0</v>
      </c>
      <c r="T34" s="176"/>
      <c r="U34" s="176"/>
      <c r="V34" s="179"/>
      <c r="Z34">
        <v>0</v>
      </c>
    </row>
    <row r="35" spans="1:26" ht="24.95" customHeight="1" x14ac:dyDescent="0.25">
      <c r="A35" s="177"/>
      <c r="B35" s="172" t="s">
        <v>258</v>
      </c>
      <c r="C35" s="178" t="s">
        <v>267</v>
      </c>
      <c r="D35" s="172" t="s">
        <v>268</v>
      </c>
      <c r="E35" s="172" t="s">
        <v>115</v>
      </c>
      <c r="F35" s="173">
        <v>1</v>
      </c>
      <c r="G35" s="174"/>
      <c r="H35" s="174"/>
      <c r="I35" s="174"/>
      <c r="J35" s="172">
        <f t="shared" si="0"/>
        <v>264.52999999999997</v>
      </c>
      <c r="K35" s="175">
        <f t="shared" si="1"/>
        <v>0</v>
      </c>
      <c r="L35" s="175">
        <f t="shared" si="2"/>
        <v>0</v>
      </c>
      <c r="M35" s="175">
        <f t="shared" si="3"/>
        <v>0</v>
      </c>
      <c r="N35" s="175">
        <v>264.52999999999997</v>
      </c>
      <c r="O35" s="175"/>
      <c r="P35" s="179"/>
      <c r="Q35" s="179"/>
      <c r="R35" s="179"/>
      <c r="S35" s="175">
        <f t="shared" si="4"/>
        <v>0</v>
      </c>
      <c r="T35" s="176"/>
      <c r="U35" s="176"/>
      <c r="V35" s="179"/>
      <c r="Z35">
        <v>0</v>
      </c>
    </row>
    <row r="36" spans="1:26" ht="24.95" customHeight="1" x14ac:dyDescent="0.25">
      <c r="A36" s="177"/>
      <c r="B36" s="172" t="s">
        <v>258</v>
      </c>
      <c r="C36" s="178" t="s">
        <v>269</v>
      </c>
      <c r="D36" s="172" t="s">
        <v>270</v>
      </c>
      <c r="E36" s="172" t="s">
        <v>115</v>
      </c>
      <c r="F36" s="173">
        <v>12</v>
      </c>
      <c r="G36" s="174"/>
      <c r="H36" s="174"/>
      <c r="I36" s="174"/>
      <c r="J36" s="172">
        <f t="shared" si="0"/>
        <v>509.52</v>
      </c>
      <c r="K36" s="175">
        <f t="shared" si="1"/>
        <v>0</v>
      </c>
      <c r="L36" s="175">
        <f t="shared" si="2"/>
        <v>0</v>
      </c>
      <c r="M36" s="175">
        <f t="shared" si="3"/>
        <v>0</v>
      </c>
      <c r="N36" s="175">
        <v>42.46</v>
      </c>
      <c r="O36" s="175"/>
      <c r="P36" s="179"/>
      <c r="Q36" s="179"/>
      <c r="R36" s="179"/>
      <c r="S36" s="175">
        <f t="shared" si="4"/>
        <v>0</v>
      </c>
      <c r="T36" s="176"/>
      <c r="U36" s="176"/>
      <c r="V36" s="179"/>
      <c r="Z36">
        <v>0</v>
      </c>
    </row>
    <row r="37" spans="1:26" ht="24.95" customHeight="1" x14ac:dyDescent="0.25">
      <c r="A37" s="177"/>
      <c r="B37" s="172" t="s">
        <v>258</v>
      </c>
      <c r="C37" s="178" t="s">
        <v>271</v>
      </c>
      <c r="D37" s="172" t="s">
        <v>272</v>
      </c>
      <c r="E37" s="172" t="s">
        <v>115</v>
      </c>
      <c r="F37" s="173">
        <v>3</v>
      </c>
      <c r="G37" s="174"/>
      <c r="H37" s="174"/>
      <c r="I37" s="174"/>
      <c r="J37" s="172">
        <f t="shared" si="0"/>
        <v>50.97</v>
      </c>
      <c r="K37" s="175">
        <f t="shared" si="1"/>
        <v>0</v>
      </c>
      <c r="L37" s="175">
        <f t="shared" si="2"/>
        <v>0</v>
      </c>
      <c r="M37" s="175">
        <f t="shared" si="3"/>
        <v>0</v>
      </c>
      <c r="N37" s="175">
        <v>16.989999999999998</v>
      </c>
      <c r="O37" s="175"/>
      <c r="P37" s="179"/>
      <c r="Q37" s="179"/>
      <c r="R37" s="179"/>
      <c r="S37" s="175">
        <f t="shared" si="4"/>
        <v>0</v>
      </c>
      <c r="T37" s="176"/>
      <c r="U37" s="176"/>
      <c r="V37" s="179"/>
      <c r="Z37">
        <v>0</v>
      </c>
    </row>
    <row r="38" spans="1:26" ht="24.95" customHeight="1" x14ac:dyDescent="0.25">
      <c r="A38" s="177"/>
      <c r="B38" s="172" t="s">
        <v>258</v>
      </c>
      <c r="C38" s="178" t="s">
        <v>273</v>
      </c>
      <c r="D38" s="172" t="s">
        <v>274</v>
      </c>
      <c r="E38" s="172" t="s">
        <v>115</v>
      </c>
      <c r="F38" s="173">
        <v>1</v>
      </c>
      <c r="G38" s="174"/>
      <c r="H38" s="174"/>
      <c r="I38" s="174"/>
      <c r="J38" s="172">
        <f t="shared" si="0"/>
        <v>69.430000000000007</v>
      </c>
      <c r="K38" s="175">
        <f t="shared" si="1"/>
        <v>0</v>
      </c>
      <c r="L38" s="175">
        <f t="shared" si="2"/>
        <v>0</v>
      </c>
      <c r="M38" s="175">
        <f t="shared" si="3"/>
        <v>0</v>
      </c>
      <c r="N38" s="175">
        <v>69.430000000000007</v>
      </c>
      <c r="O38" s="175"/>
      <c r="P38" s="179"/>
      <c r="Q38" s="179"/>
      <c r="R38" s="179"/>
      <c r="S38" s="175">
        <f t="shared" si="4"/>
        <v>0</v>
      </c>
      <c r="T38" s="176"/>
      <c r="U38" s="176"/>
      <c r="V38" s="179"/>
      <c r="Z38">
        <v>0</v>
      </c>
    </row>
    <row r="39" spans="1:26" ht="24.95" customHeight="1" x14ac:dyDescent="0.25">
      <c r="A39" s="177"/>
      <c r="B39" s="172" t="s">
        <v>258</v>
      </c>
      <c r="C39" s="178" t="s">
        <v>275</v>
      </c>
      <c r="D39" s="172" t="s">
        <v>276</v>
      </c>
      <c r="E39" s="172" t="s">
        <v>254</v>
      </c>
      <c r="F39" s="173">
        <v>1</v>
      </c>
      <c r="G39" s="174"/>
      <c r="H39" s="174"/>
      <c r="I39" s="174"/>
      <c r="J39" s="172">
        <f t="shared" si="0"/>
        <v>89.68</v>
      </c>
      <c r="K39" s="175">
        <f t="shared" si="1"/>
        <v>0</v>
      </c>
      <c r="L39" s="175">
        <f t="shared" si="2"/>
        <v>0</v>
      </c>
      <c r="M39" s="175">
        <f t="shared" si="3"/>
        <v>0</v>
      </c>
      <c r="N39" s="175">
        <v>89.68</v>
      </c>
      <c r="O39" s="175"/>
      <c r="P39" s="179"/>
      <c r="Q39" s="179"/>
      <c r="R39" s="179"/>
      <c r="S39" s="175">
        <f t="shared" si="4"/>
        <v>0</v>
      </c>
      <c r="T39" s="176"/>
      <c r="U39" s="176"/>
      <c r="V39" s="179"/>
      <c r="Z39">
        <v>0</v>
      </c>
    </row>
    <row r="40" spans="1:26" ht="24.95" customHeight="1" x14ac:dyDescent="0.25">
      <c r="A40" s="168"/>
      <c r="B40" s="163" t="s">
        <v>245</v>
      </c>
      <c r="C40" s="169" t="s">
        <v>277</v>
      </c>
      <c r="D40" s="163" t="s">
        <v>278</v>
      </c>
      <c r="E40" s="163" t="s">
        <v>235</v>
      </c>
      <c r="F40" s="164">
        <v>2</v>
      </c>
      <c r="G40" s="165"/>
      <c r="H40" s="165"/>
      <c r="I40" s="165"/>
      <c r="J40" s="163">
        <f t="shared" si="0"/>
        <v>162.02000000000001</v>
      </c>
      <c r="K40" s="166">
        <f t="shared" si="1"/>
        <v>0</v>
      </c>
      <c r="L40" s="166">
        <f t="shared" si="2"/>
        <v>0</v>
      </c>
      <c r="M40" s="166">
        <f t="shared" si="3"/>
        <v>0</v>
      </c>
      <c r="N40" s="166">
        <v>81.010000000000005</v>
      </c>
      <c r="O40" s="166"/>
      <c r="P40" s="170"/>
      <c r="Q40" s="170"/>
      <c r="R40" s="170"/>
      <c r="S40" s="166">
        <f t="shared" si="4"/>
        <v>0</v>
      </c>
      <c r="T40" s="167"/>
      <c r="U40" s="167"/>
      <c r="V40" s="170"/>
      <c r="Z40">
        <v>0</v>
      </c>
    </row>
    <row r="41" spans="1:26" ht="24.95" customHeight="1" x14ac:dyDescent="0.25">
      <c r="A41" s="168"/>
      <c r="B41" s="163" t="s">
        <v>245</v>
      </c>
      <c r="C41" s="169" t="s">
        <v>279</v>
      </c>
      <c r="D41" s="163" t="s">
        <v>280</v>
      </c>
      <c r="E41" s="163" t="s">
        <v>115</v>
      </c>
      <c r="F41" s="164">
        <v>2</v>
      </c>
      <c r="G41" s="165"/>
      <c r="H41" s="165"/>
      <c r="I41" s="165"/>
      <c r="J41" s="163">
        <f t="shared" si="0"/>
        <v>8.48</v>
      </c>
      <c r="K41" s="166">
        <f t="shared" si="1"/>
        <v>0</v>
      </c>
      <c r="L41" s="166">
        <f t="shared" si="2"/>
        <v>0</v>
      </c>
      <c r="M41" s="166">
        <f t="shared" si="3"/>
        <v>0</v>
      </c>
      <c r="N41" s="166">
        <v>4.24</v>
      </c>
      <c r="O41" s="166"/>
      <c r="P41" s="170"/>
      <c r="Q41" s="170"/>
      <c r="R41" s="170"/>
      <c r="S41" s="166">
        <f t="shared" si="4"/>
        <v>0</v>
      </c>
      <c r="T41" s="167"/>
      <c r="U41" s="167"/>
      <c r="V41" s="170"/>
      <c r="Z41">
        <v>0</v>
      </c>
    </row>
    <row r="42" spans="1:26" ht="24.95" customHeight="1" x14ac:dyDescent="0.25">
      <c r="A42" s="177"/>
      <c r="B42" s="172" t="s">
        <v>258</v>
      </c>
      <c r="C42" s="178" t="s">
        <v>281</v>
      </c>
      <c r="D42" s="172" t="s">
        <v>282</v>
      </c>
      <c r="E42" s="172" t="s">
        <v>115</v>
      </c>
      <c r="F42" s="173">
        <v>6</v>
      </c>
      <c r="G42" s="174"/>
      <c r="H42" s="174"/>
      <c r="I42" s="174"/>
      <c r="J42" s="172">
        <f t="shared" si="0"/>
        <v>134.28</v>
      </c>
      <c r="K42" s="175">
        <f t="shared" si="1"/>
        <v>0</v>
      </c>
      <c r="L42" s="175">
        <f t="shared" si="2"/>
        <v>0</v>
      </c>
      <c r="M42" s="175">
        <f t="shared" si="3"/>
        <v>0</v>
      </c>
      <c r="N42" s="175">
        <v>22.38</v>
      </c>
      <c r="O42" s="175"/>
      <c r="P42" s="179"/>
      <c r="Q42" s="179"/>
      <c r="R42" s="179"/>
      <c r="S42" s="175">
        <f t="shared" si="4"/>
        <v>0</v>
      </c>
      <c r="T42" s="176"/>
      <c r="U42" s="176"/>
      <c r="V42" s="179"/>
      <c r="Z42">
        <v>0</v>
      </c>
    </row>
    <row r="43" spans="1:26" ht="24.95" customHeight="1" x14ac:dyDescent="0.25">
      <c r="A43" s="177"/>
      <c r="B43" s="172" t="s">
        <v>258</v>
      </c>
      <c r="C43" s="178" t="s">
        <v>283</v>
      </c>
      <c r="D43" s="172" t="s">
        <v>284</v>
      </c>
      <c r="E43" s="172" t="s">
        <v>98</v>
      </c>
      <c r="F43" s="173">
        <v>60</v>
      </c>
      <c r="G43" s="174"/>
      <c r="H43" s="174"/>
      <c r="I43" s="174"/>
      <c r="J43" s="172">
        <f t="shared" si="0"/>
        <v>121.8</v>
      </c>
      <c r="K43" s="175">
        <f t="shared" si="1"/>
        <v>0</v>
      </c>
      <c r="L43" s="175">
        <f t="shared" si="2"/>
        <v>0</v>
      </c>
      <c r="M43" s="175">
        <f t="shared" si="3"/>
        <v>0</v>
      </c>
      <c r="N43" s="175">
        <v>2.0299999999999998</v>
      </c>
      <c r="O43" s="175"/>
      <c r="P43" s="179"/>
      <c r="Q43" s="179"/>
      <c r="R43" s="179"/>
      <c r="S43" s="175">
        <f t="shared" si="4"/>
        <v>0</v>
      </c>
      <c r="T43" s="176"/>
      <c r="U43" s="176"/>
      <c r="V43" s="179"/>
      <c r="Z43">
        <v>0</v>
      </c>
    </row>
    <row r="44" spans="1:26" ht="24.95" customHeight="1" x14ac:dyDescent="0.25">
      <c r="A44" s="177"/>
      <c r="B44" s="172" t="s">
        <v>258</v>
      </c>
      <c r="C44" s="178" t="s">
        <v>285</v>
      </c>
      <c r="D44" s="172" t="s">
        <v>286</v>
      </c>
      <c r="E44" s="172" t="s">
        <v>115</v>
      </c>
      <c r="F44" s="173">
        <v>2100</v>
      </c>
      <c r="G44" s="174"/>
      <c r="H44" s="174"/>
      <c r="I44" s="174"/>
      <c r="J44" s="172">
        <f t="shared" si="0"/>
        <v>1701</v>
      </c>
      <c r="K44" s="175">
        <f t="shared" si="1"/>
        <v>0</v>
      </c>
      <c r="L44" s="175">
        <f t="shared" si="2"/>
        <v>0</v>
      </c>
      <c r="M44" s="175">
        <f t="shared" si="3"/>
        <v>0</v>
      </c>
      <c r="N44" s="175">
        <v>0.81</v>
      </c>
      <c r="O44" s="175"/>
      <c r="P44" s="179"/>
      <c r="Q44" s="179"/>
      <c r="R44" s="179"/>
      <c r="S44" s="175">
        <f t="shared" si="4"/>
        <v>0</v>
      </c>
      <c r="T44" s="176"/>
      <c r="U44" s="176"/>
      <c r="V44" s="179"/>
      <c r="Z44">
        <v>0</v>
      </c>
    </row>
    <row r="45" spans="1:26" ht="24.95" customHeight="1" x14ac:dyDescent="0.25">
      <c r="A45" s="177"/>
      <c r="B45" s="172" t="s">
        <v>258</v>
      </c>
      <c r="C45" s="178" t="s">
        <v>287</v>
      </c>
      <c r="D45" s="172" t="s">
        <v>288</v>
      </c>
      <c r="E45" s="172" t="s">
        <v>115</v>
      </c>
      <c r="F45" s="173">
        <v>81</v>
      </c>
      <c r="G45" s="174"/>
      <c r="H45" s="174"/>
      <c r="I45" s="174"/>
      <c r="J45" s="172">
        <f t="shared" si="0"/>
        <v>240.57</v>
      </c>
      <c r="K45" s="175">
        <f t="shared" si="1"/>
        <v>0</v>
      </c>
      <c r="L45" s="175">
        <f t="shared" si="2"/>
        <v>0</v>
      </c>
      <c r="M45" s="175">
        <f t="shared" si="3"/>
        <v>0</v>
      </c>
      <c r="N45" s="175">
        <v>2.9699999999999998</v>
      </c>
      <c r="O45" s="175"/>
      <c r="P45" s="179"/>
      <c r="Q45" s="179"/>
      <c r="R45" s="179"/>
      <c r="S45" s="175">
        <f t="shared" si="4"/>
        <v>0</v>
      </c>
      <c r="T45" s="176"/>
      <c r="U45" s="176"/>
      <c r="V45" s="179"/>
      <c r="Z45">
        <v>0</v>
      </c>
    </row>
    <row r="46" spans="1:26" ht="24.95" customHeight="1" x14ac:dyDescent="0.25">
      <c r="A46" s="177"/>
      <c r="B46" s="172" t="s">
        <v>258</v>
      </c>
      <c r="C46" s="178" t="s">
        <v>289</v>
      </c>
      <c r="D46" s="172" t="s">
        <v>290</v>
      </c>
      <c r="E46" s="172" t="s">
        <v>98</v>
      </c>
      <c r="F46" s="173">
        <v>790</v>
      </c>
      <c r="G46" s="174"/>
      <c r="H46" s="174"/>
      <c r="I46" s="174"/>
      <c r="J46" s="172">
        <f t="shared" si="0"/>
        <v>5285.1</v>
      </c>
      <c r="K46" s="175">
        <f t="shared" si="1"/>
        <v>0</v>
      </c>
      <c r="L46" s="175">
        <f t="shared" si="2"/>
        <v>0</v>
      </c>
      <c r="M46" s="175">
        <f t="shared" si="3"/>
        <v>0</v>
      </c>
      <c r="N46" s="175">
        <v>6.6899999999999995</v>
      </c>
      <c r="O46" s="175"/>
      <c r="P46" s="179"/>
      <c r="Q46" s="179"/>
      <c r="R46" s="179"/>
      <c r="S46" s="175">
        <f t="shared" si="4"/>
        <v>0</v>
      </c>
      <c r="T46" s="176"/>
      <c r="U46" s="176"/>
      <c r="V46" s="179"/>
      <c r="Z46">
        <v>0</v>
      </c>
    </row>
    <row r="47" spans="1:26" ht="24.95" customHeight="1" x14ac:dyDescent="0.25">
      <c r="A47" s="177"/>
      <c r="B47" s="172" t="s">
        <v>258</v>
      </c>
      <c r="C47" s="178" t="s">
        <v>291</v>
      </c>
      <c r="D47" s="172" t="s">
        <v>292</v>
      </c>
      <c r="E47" s="172" t="s">
        <v>115</v>
      </c>
      <c r="F47" s="173">
        <v>35</v>
      </c>
      <c r="G47" s="174"/>
      <c r="H47" s="174"/>
      <c r="I47" s="174"/>
      <c r="J47" s="172">
        <f t="shared" si="0"/>
        <v>71.05</v>
      </c>
      <c r="K47" s="175">
        <f t="shared" si="1"/>
        <v>0</v>
      </c>
      <c r="L47" s="175">
        <f t="shared" si="2"/>
        <v>0</v>
      </c>
      <c r="M47" s="175">
        <f t="shared" si="3"/>
        <v>0</v>
      </c>
      <c r="N47" s="175">
        <v>2.0299999999999998</v>
      </c>
      <c r="O47" s="175"/>
      <c r="P47" s="179"/>
      <c r="Q47" s="179"/>
      <c r="R47" s="179"/>
      <c r="S47" s="175">
        <f t="shared" si="4"/>
        <v>0</v>
      </c>
      <c r="T47" s="176"/>
      <c r="U47" s="176"/>
      <c r="V47" s="179"/>
      <c r="Z47">
        <v>0</v>
      </c>
    </row>
    <row r="48" spans="1:26" ht="50.1" customHeight="1" x14ac:dyDescent="0.25">
      <c r="A48" s="177"/>
      <c r="B48" s="172" t="s">
        <v>258</v>
      </c>
      <c r="C48" s="178" t="s">
        <v>293</v>
      </c>
      <c r="D48" s="172" t="s">
        <v>294</v>
      </c>
      <c r="E48" s="172" t="s">
        <v>98</v>
      </c>
      <c r="F48" s="173">
        <v>1730</v>
      </c>
      <c r="G48" s="174"/>
      <c r="H48" s="174"/>
      <c r="I48" s="174"/>
      <c r="J48" s="172">
        <f t="shared" si="0"/>
        <v>1107.2</v>
      </c>
      <c r="K48" s="175">
        <f t="shared" si="1"/>
        <v>0</v>
      </c>
      <c r="L48" s="175">
        <f t="shared" si="2"/>
        <v>0</v>
      </c>
      <c r="M48" s="175">
        <f t="shared" si="3"/>
        <v>0</v>
      </c>
      <c r="N48" s="175">
        <v>0.64</v>
      </c>
      <c r="O48" s="175"/>
      <c r="P48" s="179"/>
      <c r="Q48" s="179"/>
      <c r="R48" s="179"/>
      <c r="S48" s="175">
        <f t="shared" si="4"/>
        <v>0</v>
      </c>
      <c r="T48" s="176"/>
      <c r="U48" s="176"/>
      <c r="V48" s="179"/>
      <c r="Z48">
        <v>0</v>
      </c>
    </row>
    <row r="49" spans="1:26" ht="24.95" customHeight="1" x14ac:dyDescent="0.25">
      <c r="A49" s="177"/>
      <c r="B49" s="172" t="s">
        <v>258</v>
      </c>
      <c r="C49" s="178" t="s">
        <v>295</v>
      </c>
      <c r="D49" s="172" t="s">
        <v>296</v>
      </c>
      <c r="E49" s="172" t="s">
        <v>115</v>
      </c>
      <c r="F49" s="173">
        <v>2</v>
      </c>
      <c r="G49" s="174"/>
      <c r="H49" s="174"/>
      <c r="I49" s="174"/>
      <c r="J49" s="172">
        <f t="shared" si="0"/>
        <v>41.64</v>
      </c>
      <c r="K49" s="175">
        <f t="shared" si="1"/>
        <v>0</v>
      </c>
      <c r="L49" s="175">
        <f t="shared" si="2"/>
        <v>0</v>
      </c>
      <c r="M49" s="175">
        <f t="shared" si="3"/>
        <v>0</v>
      </c>
      <c r="N49" s="175">
        <v>20.82</v>
      </c>
      <c r="O49" s="175"/>
      <c r="P49" s="179"/>
      <c r="Q49" s="179"/>
      <c r="R49" s="179"/>
      <c r="S49" s="175">
        <f t="shared" si="4"/>
        <v>0</v>
      </c>
      <c r="T49" s="176"/>
      <c r="U49" s="176"/>
      <c r="V49" s="179"/>
      <c r="Z49">
        <v>0</v>
      </c>
    </row>
    <row r="50" spans="1:26" ht="24.95" customHeight="1" x14ac:dyDescent="0.25">
      <c r="A50" s="177"/>
      <c r="B50" s="172" t="s">
        <v>258</v>
      </c>
      <c r="C50" s="178" t="s">
        <v>297</v>
      </c>
      <c r="D50" s="172" t="s">
        <v>298</v>
      </c>
      <c r="E50" s="172" t="s">
        <v>115</v>
      </c>
      <c r="F50" s="173">
        <v>2370</v>
      </c>
      <c r="G50" s="174"/>
      <c r="H50" s="174"/>
      <c r="I50" s="174"/>
      <c r="J50" s="172">
        <f t="shared" si="0"/>
        <v>758.4</v>
      </c>
      <c r="K50" s="175">
        <f t="shared" si="1"/>
        <v>0</v>
      </c>
      <c r="L50" s="175">
        <f t="shared" si="2"/>
        <v>0</v>
      </c>
      <c r="M50" s="175">
        <f t="shared" si="3"/>
        <v>0</v>
      </c>
      <c r="N50" s="175">
        <v>0.32</v>
      </c>
      <c r="O50" s="175"/>
      <c r="P50" s="179"/>
      <c r="Q50" s="179"/>
      <c r="R50" s="179"/>
      <c r="S50" s="175">
        <f t="shared" si="4"/>
        <v>0</v>
      </c>
      <c r="T50" s="176"/>
      <c r="U50" s="176"/>
      <c r="V50" s="179"/>
      <c r="Z50">
        <v>0</v>
      </c>
    </row>
    <row r="51" spans="1:26" ht="24.95" customHeight="1" x14ac:dyDescent="0.25">
      <c r="A51" s="177"/>
      <c r="B51" s="172" t="s">
        <v>258</v>
      </c>
      <c r="C51" s="178" t="s">
        <v>299</v>
      </c>
      <c r="D51" s="172" t="s">
        <v>300</v>
      </c>
      <c r="E51" s="172" t="s">
        <v>115</v>
      </c>
      <c r="F51" s="173">
        <v>1</v>
      </c>
      <c r="G51" s="174"/>
      <c r="H51" s="174"/>
      <c r="I51" s="174"/>
      <c r="J51" s="172">
        <f t="shared" si="0"/>
        <v>802.89</v>
      </c>
      <c r="K51" s="175">
        <f t="shared" si="1"/>
        <v>0</v>
      </c>
      <c r="L51" s="175">
        <f t="shared" si="2"/>
        <v>0</v>
      </c>
      <c r="M51" s="175">
        <f t="shared" si="3"/>
        <v>0</v>
      </c>
      <c r="N51" s="175">
        <v>802.89</v>
      </c>
      <c r="O51" s="175"/>
      <c r="P51" s="179"/>
      <c r="Q51" s="179"/>
      <c r="R51" s="179"/>
      <c r="S51" s="175">
        <f t="shared" si="4"/>
        <v>0</v>
      </c>
      <c r="T51" s="176"/>
      <c r="U51" s="176"/>
      <c r="V51" s="179"/>
      <c r="Z51">
        <v>0</v>
      </c>
    </row>
    <row r="52" spans="1:26" ht="24.95" customHeight="1" x14ac:dyDescent="0.25">
      <c r="A52" s="177"/>
      <c r="B52" s="172" t="s">
        <v>258</v>
      </c>
      <c r="C52" s="178" t="s">
        <v>301</v>
      </c>
      <c r="D52" s="172" t="s">
        <v>302</v>
      </c>
      <c r="E52" s="172" t="s">
        <v>115</v>
      </c>
      <c r="F52" s="173">
        <v>3</v>
      </c>
      <c r="G52" s="174"/>
      <c r="H52" s="174"/>
      <c r="I52" s="174"/>
      <c r="J52" s="172">
        <f t="shared" si="0"/>
        <v>224.79</v>
      </c>
      <c r="K52" s="175">
        <f t="shared" si="1"/>
        <v>0</v>
      </c>
      <c r="L52" s="175">
        <f t="shared" si="2"/>
        <v>0</v>
      </c>
      <c r="M52" s="175">
        <f t="shared" si="3"/>
        <v>0</v>
      </c>
      <c r="N52" s="175">
        <v>74.930000000000007</v>
      </c>
      <c r="O52" s="175"/>
      <c r="P52" s="179"/>
      <c r="Q52" s="179"/>
      <c r="R52" s="179"/>
      <c r="S52" s="175">
        <f t="shared" si="4"/>
        <v>0</v>
      </c>
      <c r="T52" s="176"/>
      <c r="U52" s="176"/>
      <c r="V52" s="179"/>
      <c r="Z52">
        <v>0</v>
      </c>
    </row>
    <row r="53" spans="1:26" ht="24.95" customHeight="1" x14ac:dyDescent="0.25">
      <c r="A53" s="177"/>
      <c r="B53" s="172" t="s">
        <v>258</v>
      </c>
      <c r="C53" s="178" t="s">
        <v>303</v>
      </c>
      <c r="D53" s="172" t="s">
        <v>304</v>
      </c>
      <c r="E53" s="172" t="s">
        <v>115</v>
      </c>
      <c r="F53" s="173">
        <v>1</v>
      </c>
      <c r="G53" s="174"/>
      <c r="H53" s="174"/>
      <c r="I53" s="174"/>
      <c r="J53" s="172">
        <f t="shared" si="0"/>
        <v>99.91</v>
      </c>
      <c r="K53" s="175">
        <f t="shared" si="1"/>
        <v>0</v>
      </c>
      <c r="L53" s="175">
        <f t="shared" si="2"/>
        <v>0</v>
      </c>
      <c r="M53" s="175">
        <f t="shared" si="3"/>
        <v>0</v>
      </c>
      <c r="N53" s="175">
        <v>99.91</v>
      </c>
      <c r="O53" s="175"/>
      <c r="P53" s="179"/>
      <c r="Q53" s="179"/>
      <c r="R53" s="179"/>
      <c r="S53" s="175">
        <f t="shared" si="4"/>
        <v>0</v>
      </c>
      <c r="T53" s="176"/>
      <c r="U53" s="176"/>
      <c r="V53" s="179"/>
      <c r="Z53">
        <v>0</v>
      </c>
    </row>
    <row r="54" spans="1:26" ht="24.95" customHeight="1" x14ac:dyDescent="0.25">
      <c r="A54" s="177"/>
      <c r="B54" s="172" t="s">
        <v>258</v>
      </c>
      <c r="C54" s="178" t="s">
        <v>305</v>
      </c>
      <c r="D54" s="172" t="s">
        <v>306</v>
      </c>
      <c r="E54" s="172" t="s">
        <v>115</v>
      </c>
      <c r="F54" s="173">
        <v>3</v>
      </c>
      <c r="G54" s="174"/>
      <c r="H54" s="174"/>
      <c r="I54" s="174"/>
      <c r="J54" s="172">
        <f t="shared" si="0"/>
        <v>138.63</v>
      </c>
      <c r="K54" s="175">
        <f t="shared" si="1"/>
        <v>0</v>
      </c>
      <c r="L54" s="175">
        <f t="shared" si="2"/>
        <v>0</v>
      </c>
      <c r="M54" s="175">
        <f t="shared" si="3"/>
        <v>0</v>
      </c>
      <c r="N54" s="175">
        <v>46.21</v>
      </c>
      <c r="O54" s="175"/>
      <c r="P54" s="179"/>
      <c r="Q54" s="179"/>
      <c r="R54" s="179"/>
      <c r="S54" s="175">
        <f t="shared" si="4"/>
        <v>0</v>
      </c>
      <c r="T54" s="176"/>
      <c r="U54" s="176"/>
      <c r="V54" s="179"/>
      <c r="Z54">
        <v>0</v>
      </c>
    </row>
    <row r="55" spans="1:26" ht="24.95" customHeight="1" x14ac:dyDescent="0.25">
      <c r="A55" s="177"/>
      <c r="B55" s="172" t="s">
        <v>258</v>
      </c>
      <c r="C55" s="178" t="s">
        <v>307</v>
      </c>
      <c r="D55" s="172" t="s">
        <v>308</v>
      </c>
      <c r="E55" s="172" t="s">
        <v>115</v>
      </c>
      <c r="F55" s="173">
        <v>1</v>
      </c>
      <c r="G55" s="174"/>
      <c r="H55" s="174"/>
      <c r="I55" s="174"/>
      <c r="J55" s="172">
        <f t="shared" si="0"/>
        <v>216.9</v>
      </c>
      <c r="K55" s="175">
        <f t="shared" si="1"/>
        <v>0</v>
      </c>
      <c r="L55" s="175">
        <f t="shared" si="2"/>
        <v>0</v>
      </c>
      <c r="M55" s="175">
        <f t="shared" si="3"/>
        <v>0</v>
      </c>
      <c r="N55" s="175">
        <v>216.9</v>
      </c>
      <c r="O55" s="175"/>
      <c r="P55" s="179"/>
      <c r="Q55" s="179"/>
      <c r="R55" s="179"/>
      <c r="S55" s="175">
        <f t="shared" si="4"/>
        <v>0</v>
      </c>
      <c r="T55" s="176"/>
      <c r="U55" s="176"/>
      <c r="V55" s="179"/>
      <c r="Z55">
        <v>0</v>
      </c>
    </row>
    <row r="56" spans="1:26" ht="24.95" customHeight="1" x14ac:dyDescent="0.25">
      <c r="A56" s="177"/>
      <c r="B56" s="172" t="s">
        <v>258</v>
      </c>
      <c r="C56" s="178" t="s">
        <v>309</v>
      </c>
      <c r="D56" s="172" t="s">
        <v>310</v>
      </c>
      <c r="E56" s="172" t="s">
        <v>115</v>
      </c>
      <c r="F56" s="173">
        <v>750</v>
      </c>
      <c r="G56" s="174"/>
      <c r="H56" s="174"/>
      <c r="I56" s="174"/>
      <c r="J56" s="172">
        <f t="shared" si="0"/>
        <v>150</v>
      </c>
      <c r="K56" s="175">
        <f t="shared" si="1"/>
        <v>0</v>
      </c>
      <c r="L56" s="175">
        <f t="shared" si="2"/>
        <v>0</v>
      </c>
      <c r="M56" s="175">
        <f t="shared" si="3"/>
        <v>0</v>
      </c>
      <c r="N56" s="175">
        <v>0.2</v>
      </c>
      <c r="O56" s="175"/>
      <c r="P56" s="179"/>
      <c r="Q56" s="179"/>
      <c r="R56" s="179"/>
      <c r="S56" s="175">
        <f t="shared" si="4"/>
        <v>0</v>
      </c>
      <c r="T56" s="176"/>
      <c r="U56" s="176"/>
      <c r="V56" s="179"/>
      <c r="Z56">
        <v>0</v>
      </c>
    </row>
    <row r="57" spans="1:26" ht="24.95" customHeight="1" x14ac:dyDescent="0.25">
      <c r="A57" s="168"/>
      <c r="B57" s="163" t="s">
        <v>245</v>
      </c>
      <c r="C57" s="169" t="s">
        <v>311</v>
      </c>
      <c r="D57" s="163" t="s">
        <v>312</v>
      </c>
      <c r="E57" s="163" t="s">
        <v>235</v>
      </c>
      <c r="F57" s="164">
        <v>81</v>
      </c>
      <c r="G57" s="165"/>
      <c r="H57" s="165"/>
      <c r="I57" s="165"/>
      <c r="J57" s="163">
        <f t="shared" si="0"/>
        <v>1633.77</v>
      </c>
      <c r="K57" s="166">
        <f t="shared" si="1"/>
        <v>0</v>
      </c>
      <c r="L57" s="166">
        <f t="shared" si="2"/>
        <v>0</v>
      </c>
      <c r="M57" s="166">
        <f t="shared" si="3"/>
        <v>0</v>
      </c>
      <c r="N57" s="166">
        <v>20.170000000000002</v>
      </c>
      <c r="O57" s="166"/>
      <c r="P57" s="170"/>
      <c r="Q57" s="170"/>
      <c r="R57" s="170"/>
      <c r="S57" s="166">
        <f t="shared" si="4"/>
        <v>0</v>
      </c>
      <c r="T57" s="167"/>
      <c r="U57" s="167"/>
      <c r="V57" s="170"/>
      <c r="Z57">
        <v>0</v>
      </c>
    </row>
    <row r="58" spans="1:26" ht="24.95" customHeight="1" x14ac:dyDescent="0.25">
      <c r="A58" s="168"/>
      <c r="B58" s="163" t="s">
        <v>245</v>
      </c>
      <c r="C58" s="169" t="s">
        <v>313</v>
      </c>
      <c r="D58" s="163" t="s">
        <v>314</v>
      </c>
      <c r="E58" s="163" t="s">
        <v>235</v>
      </c>
      <c r="F58" s="164">
        <v>12</v>
      </c>
      <c r="G58" s="165"/>
      <c r="H58" s="165"/>
      <c r="I58" s="165"/>
      <c r="J58" s="163">
        <f t="shared" si="0"/>
        <v>81.84</v>
      </c>
      <c r="K58" s="166">
        <f t="shared" si="1"/>
        <v>0</v>
      </c>
      <c r="L58" s="166">
        <f t="shared" si="2"/>
        <v>0</v>
      </c>
      <c r="M58" s="166">
        <f t="shared" si="3"/>
        <v>0</v>
      </c>
      <c r="N58" s="166">
        <v>6.82</v>
      </c>
      <c r="O58" s="166"/>
      <c r="P58" s="170"/>
      <c r="Q58" s="170"/>
      <c r="R58" s="170"/>
      <c r="S58" s="166">
        <f t="shared" si="4"/>
        <v>0</v>
      </c>
      <c r="T58" s="167"/>
      <c r="U58" s="167"/>
      <c r="V58" s="170"/>
      <c r="Z58">
        <v>0</v>
      </c>
    </row>
    <row r="59" spans="1:26" ht="24.95" customHeight="1" x14ac:dyDescent="0.25">
      <c r="A59" s="168"/>
      <c r="B59" s="163" t="s">
        <v>245</v>
      </c>
      <c r="C59" s="169" t="s">
        <v>315</v>
      </c>
      <c r="D59" s="163" t="s">
        <v>316</v>
      </c>
      <c r="E59" s="163" t="s">
        <v>235</v>
      </c>
      <c r="F59" s="164">
        <v>81</v>
      </c>
      <c r="G59" s="165"/>
      <c r="H59" s="165"/>
      <c r="I59" s="165"/>
      <c r="J59" s="163">
        <f t="shared" si="0"/>
        <v>675.54</v>
      </c>
      <c r="K59" s="166">
        <f t="shared" si="1"/>
        <v>0</v>
      </c>
      <c r="L59" s="166">
        <f t="shared" si="2"/>
        <v>0</v>
      </c>
      <c r="M59" s="166">
        <f t="shared" si="3"/>
        <v>0</v>
      </c>
      <c r="N59" s="166">
        <v>8.34</v>
      </c>
      <c r="O59" s="166"/>
      <c r="P59" s="170"/>
      <c r="Q59" s="170"/>
      <c r="R59" s="170"/>
      <c r="S59" s="166">
        <f t="shared" si="4"/>
        <v>0</v>
      </c>
      <c r="T59" s="167"/>
      <c r="U59" s="167"/>
      <c r="V59" s="170"/>
      <c r="Z59">
        <v>0</v>
      </c>
    </row>
    <row r="60" spans="1:26" ht="24.95" customHeight="1" x14ac:dyDescent="0.25">
      <c r="A60" s="168"/>
      <c r="B60" s="163" t="s">
        <v>245</v>
      </c>
      <c r="C60" s="169" t="s">
        <v>317</v>
      </c>
      <c r="D60" s="163" t="s">
        <v>318</v>
      </c>
      <c r="E60" s="163" t="s">
        <v>235</v>
      </c>
      <c r="F60" s="164">
        <v>97</v>
      </c>
      <c r="G60" s="165"/>
      <c r="H60" s="165"/>
      <c r="I60" s="165"/>
      <c r="J60" s="163">
        <f t="shared" si="0"/>
        <v>815.77</v>
      </c>
      <c r="K60" s="166">
        <f t="shared" si="1"/>
        <v>0</v>
      </c>
      <c r="L60" s="166">
        <f t="shared" si="2"/>
        <v>0</v>
      </c>
      <c r="M60" s="166">
        <f t="shared" si="3"/>
        <v>0</v>
      </c>
      <c r="N60" s="166">
        <v>8.41</v>
      </c>
      <c r="O60" s="166"/>
      <c r="P60" s="170"/>
      <c r="Q60" s="170"/>
      <c r="R60" s="170"/>
      <c r="S60" s="166">
        <f t="shared" si="4"/>
        <v>0</v>
      </c>
      <c r="T60" s="167"/>
      <c r="U60" s="167"/>
      <c r="V60" s="170"/>
      <c r="Z60">
        <v>0</v>
      </c>
    </row>
    <row r="61" spans="1:26" ht="24.95" customHeight="1" x14ac:dyDescent="0.25">
      <c r="A61" s="168"/>
      <c r="B61" s="163" t="s">
        <v>245</v>
      </c>
      <c r="C61" s="169" t="s">
        <v>319</v>
      </c>
      <c r="D61" s="163" t="s">
        <v>320</v>
      </c>
      <c r="E61" s="163" t="s">
        <v>235</v>
      </c>
      <c r="F61" s="164">
        <v>93</v>
      </c>
      <c r="G61" s="165"/>
      <c r="H61" s="165"/>
      <c r="I61" s="165"/>
      <c r="J61" s="163">
        <f t="shared" si="0"/>
        <v>2255.25</v>
      </c>
      <c r="K61" s="166">
        <f t="shared" si="1"/>
        <v>0</v>
      </c>
      <c r="L61" s="166">
        <f t="shared" si="2"/>
        <v>0</v>
      </c>
      <c r="M61" s="166">
        <f t="shared" si="3"/>
        <v>0</v>
      </c>
      <c r="N61" s="166">
        <v>24.25</v>
      </c>
      <c r="O61" s="166"/>
      <c r="P61" s="170"/>
      <c r="Q61" s="170"/>
      <c r="R61" s="170"/>
      <c r="S61" s="166">
        <f t="shared" si="4"/>
        <v>0</v>
      </c>
      <c r="T61" s="167"/>
      <c r="U61" s="167"/>
      <c r="V61" s="170"/>
      <c r="Z61">
        <v>0</v>
      </c>
    </row>
    <row r="62" spans="1:26" ht="24.95" customHeight="1" x14ac:dyDescent="0.25">
      <c r="A62" s="168"/>
      <c r="B62" s="163" t="s">
        <v>245</v>
      </c>
      <c r="C62" s="169" t="s">
        <v>321</v>
      </c>
      <c r="D62" s="163" t="s">
        <v>322</v>
      </c>
      <c r="E62" s="163" t="s">
        <v>235</v>
      </c>
      <c r="F62" s="164">
        <v>4</v>
      </c>
      <c r="G62" s="165"/>
      <c r="H62" s="165"/>
      <c r="I62" s="165"/>
      <c r="J62" s="163">
        <f t="shared" si="0"/>
        <v>261.92</v>
      </c>
      <c r="K62" s="166">
        <f t="shared" si="1"/>
        <v>0</v>
      </c>
      <c r="L62" s="166">
        <f t="shared" si="2"/>
        <v>0</v>
      </c>
      <c r="M62" s="166">
        <f t="shared" si="3"/>
        <v>0</v>
      </c>
      <c r="N62" s="166">
        <v>65.48</v>
      </c>
      <c r="O62" s="166"/>
      <c r="P62" s="170"/>
      <c r="Q62" s="170"/>
      <c r="R62" s="170"/>
      <c r="S62" s="166">
        <f t="shared" si="4"/>
        <v>0</v>
      </c>
      <c r="T62" s="167"/>
      <c r="U62" s="167"/>
      <c r="V62" s="170"/>
      <c r="Z62">
        <v>0</v>
      </c>
    </row>
    <row r="63" spans="1:26" ht="24.95" customHeight="1" x14ac:dyDescent="0.25">
      <c r="A63" s="168"/>
      <c r="B63" s="163" t="s">
        <v>245</v>
      </c>
      <c r="C63" s="169" t="s">
        <v>323</v>
      </c>
      <c r="D63" s="163" t="s">
        <v>324</v>
      </c>
      <c r="E63" s="163" t="s">
        <v>235</v>
      </c>
      <c r="F63" s="164">
        <v>1</v>
      </c>
      <c r="G63" s="165"/>
      <c r="H63" s="165"/>
      <c r="I63" s="165"/>
      <c r="J63" s="163">
        <f t="shared" si="0"/>
        <v>2907.28</v>
      </c>
      <c r="K63" s="166">
        <f t="shared" si="1"/>
        <v>0</v>
      </c>
      <c r="L63" s="166">
        <f t="shared" si="2"/>
        <v>0</v>
      </c>
      <c r="M63" s="166">
        <f t="shared" si="3"/>
        <v>0</v>
      </c>
      <c r="N63" s="166">
        <v>2907.28</v>
      </c>
      <c r="O63" s="166"/>
      <c r="P63" s="170"/>
      <c r="Q63" s="170"/>
      <c r="R63" s="170"/>
      <c r="S63" s="166">
        <f t="shared" si="4"/>
        <v>0</v>
      </c>
      <c r="T63" s="167"/>
      <c r="U63" s="167"/>
      <c r="V63" s="170"/>
      <c r="Z63">
        <v>0</v>
      </c>
    </row>
    <row r="64" spans="1:26" ht="24.95" customHeight="1" x14ac:dyDescent="0.25">
      <c r="A64" s="168"/>
      <c r="B64" s="163" t="s">
        <v>245</v>
      </c>
      <c r="C64" s="169" t="s">
        <v>325</v>
      </c>
      <c r="D64" s="163" t="s">
        <v>326</v>
      </c>
      <c r="E64" s="163" t="s">
        <v>98</v>
      </c>
      <c r="F64" s="164">
        <v>560</v>
      </c>
      <c r="G64" s="165"/>
      <c r="H64" s="165"/>
      <c r="I64" s="165"/>
      <c r="J64" s="163">
        <f t="shared" si="0"/>
        <v>257.60000000000002</v>
      </c>
      <c r="K64" s="166">
        <f t="shared" si="1"/>
        <v>0</v>
      </c>
      <c r="L64" s="166">
        <f t="shared" si="2"/>
        <v>0</v>
      </c>
      <c r="M64" s="166">
        <f t="shared" si="3"/>
        <v>0</v>
      </c>
      <c r="N64" s="166">
        <v>0.46</v>
      </c>
      <c r="O64" s="166"/>
      <c r="P64" s="170"/>
      <c r="Q64" s="170"/>
      <c r="R64" s="170"/>
      <c r="S64" s="166">
        <f t="shared" si="4"/>
        <v>0</v>
      </c>
      <c r="T64" s="167"/>
      <c r="U64" s="167"/>
      <c r="V64" s="170"/>
      <c r="Z64">
        <v>0</v>
      </c>
    </row>
    <row r="65" spans="1:26" ht="24.95" customHeight="1" x14ac:dyDescent="0.25">
      <c r="A65" s="168"/>
      <c r="B65" s="163" t="s">
        <v>245</v>
      </c>
      <c r="C65" s="169" t="s">
        <v>327</v>
      </c>
      <c r="D65" s="163" t="s">
        <v>328</v>
      </c>
      <c r="E65" s="163" t="s">
        <v>98</v>
      </c>
      <c r="F65" s="164">
        <v>1730</v>
      </c>
      <c r="G65" s="165"/>
      <c r="H65" s="165"/>
      <c r="I65" s="165"/>
      <c r="J65" s="163">
        <f t="shared" si="0"/>
        <v>1539.7</v>
      </c>
      <c r="K65" s="166">
        <f t="shared" si="1"/>
        <v>0</v>
      </c>
      <c r="L65" s="166">
        <f t="shared" si="2"/>
        <v>0</v>
      </c>
      <c r="M65" s="166">
        <f t="shared" si="3"/>
        <v>0</v>
      </c>
      <c r="N65" s="166">
        <v>0.89</v>
      </c>
      <c r="O65" s="166"/>
      <c r="P65" s="170"/>
      <c r="Q65" s="170"/>
      <c r="R65" s="170"/>
      <c r="S65" s="166">
        <f t="shared" si="4"/>
        <v>0</v>
      </c>
      <c r="T65" s="167"/>
      <c r="U65" s="167"/>
      <c r="V65" s="170"/>
      <c r="Z65">
        <v>0</v>
      </c>
    </row>
    <row r="66" spans="1:26" ht="24.95" customHeight="1" x14ac:dyDescent="0.25">
      <c r="A66" s="168"/>
      <c r="B66" s="163" t="s">
        <v>245</v>
      </c>
      <c r="C66" s="169" t="s">
        <v>329</v>
      </c>
      <c r="D66" s="163" t="s">
        <v>330</v>
      </c>
      <c r="E66" s="163" t="s">
        <v>235</v>
      </c>
      <c r="F66" s="164">
        <v>35</v>
      </c>
      <c r="G66" s="165"/>
      <c r="H66" s="165"/>
      <c r="I66" s="165"/>
      <c r="J66" s="163">
        <f t="shared" si="0"/>
        <v>88.9</v>
      </c>
      <c r="K66" s="166">
        <f t="shared" si="1"/>
        <v>0</v>
      </c>
      <c r="L66" s="166">
        <f t="shared" si="2"/>
        <v>0</v>
      </c>
      <c r="M66" s="166">
        <f t="shared" si="3"/>
        <v>0</v>
      </c>
      <c r="N66" s="166">
        <v>2.54</v>
      </c>
      <c r="O66" s="166"/>
      <c r="P66" s="170"/>
      <c r="Q66" s="170"/>
      <c r="R66" s="170"/>
      <c r="S66" s="166">
        <f t="shared" si="4"/>
        <v>0</v>
      </c>
      <c r="T66" s="167"/>
      <c r="U66" s="167"/>
      <c r="V66" s="170"/>
      <c r="Z66">
        <v>0</v>
      </c>
    </row>
    <row r="67" spans="1:26" ht="24.95" customHeight="1" x14ac:dyDescent="0.25">
      <c r="A67" s="168"/>
      <c r="B67" s="163" t="s">
        <v>245</v>
      </c>
      <c r="C67" s="169" t="s">
        <v>331</v>
      </c>
      <c r="D67" s="163" t="s">
        <v>332</v>
      </c>
      <c r="E67" s="163" t="s">
        <v>235</v>
      </c>
      <c r="F67" s="164">
        <v>2370</v>
      </c>
      <c r="G67" s="165"/>
      <c r="H67" s="165"/>
      <c r="I67" s="165"/>
      <c r="J67" s="163">
        <f t="shared" si="0"/>
        <v>6019.8</v>
      </c>
      <c r="K67" s="166">
        <f t="shared" si="1"/>
        <v>0</v>
      </c>
      <c r="L67" s="166">
        <f t="shared" si="2"/>
        <v>0</v>
      </c>
      <c r="M67" s="166">
        <f t="shared" si="3"/>
        <v>0</v>
      </c>
      <c r="N67" s="166">
        <v>2.54</v>
      </c>
      <c r="O67" s="166"/>
      <c r="P67" s="170"/>
      <c r="Q67" s="170"/>
      <c r="R67" s="170"/>
      <c r="S67" s="166">
        <f t="shared" si="4"/>
        <v>0</v>
      </c>
      <c r="T67" s="167"/>
      <c r="U67" s="167"/>
      <c r="V67" s="170"/>
      <c r="Z67">
        <v>0</v>
      </c>
    </row>
    <row r="68" spans="1:26" x14ac:dyDescent="0.25">
      <c r="A68" s="148"/>
      <c r="B68" s="148"/>
      <c r="C68" s="162">
        <v>922</v>
      </c>
      <c r="D68" s="162" t="s">
        <v>228</v>
      </c>
      <c r="E68" s="148"/>
      <c r="F68" s="161"/>
      <c r="G68" s="151"/>
      <c r="H68" s="151"/>
      <c r="I68" s="151"/>
      <c r="J68" s="148"/>
      <c r="K68" s="148"/>
      <c r="L68" s="148">
        <f>ROUND((SUM(L26:L67))/1,2)</f>
        <v>0</v>
      </c>
      <c r="M68" s="148">
        <f>ROUND((SUM(M26:M67))/1,2)</f>
        <v>0</v>
      </c>
      <c r="N68" s="148"/>
      <c r="O68" s="148"/>
      <c r="P68" s="171"/>
      <c r="Q68" s="1"/>
      <c r="R68" s="1"/>
      <c r="S68" s="171">
        <f>ROUND((SUM(S26:S67))/1,2)</f>
        <v>0</v>
      </c>
      <c r="T68" s="180"/>
      <c r="U68" s="180"/>
      <c r="V68" s="2">
        <f>ROUND((SUM(V26:V67))/1,2)</f>
        <v>7.0000000000000007E-2</v>
      </c>
    </row>
    <row r="69" spans="1:26" x14ac:dyDescent="0.25">
      <c r="A69" s="1"/>
      <c r="B69" s="1"/>
      <c r="C69" s="1"/>
      <c r="D69" s="1"/>
      <c r="E69" s="1"/>
      <c r="F69" s="157"/>
      <c r="G69" s="141"/>
      <c r="H69" s="141"/>
      <c r="I69" s="141"/>
      <c r="J69" s="1"/>
      <c r="K69" s="1"/>
      <c r="L69" s="1"/>
      <c r="M69" s="1"/>
      <c r="N69" s="1"/>
      <c r="O69" s="1"/>
      <c r="P69" s="1"/>
      <c r="Q69" s="1"/>
      <c r="R69" s="1"/>
      <c r="S69" s="1"/>
      <c r="V69" s="1"/>
    </row>
    <row r="70" spans="1:26" x14ac:dyDescent="0.25">
      <c r="A70" s="148"/>
      <c r="B70" s="148"/>
      <c r="C70" s="148"/>
      <c r="D70" s="2" t="s">
        <v>226</v>
      </c>
      <c r="E70" s="148"/>
      <c r="F70" s="161"/>
      <c r="G70" s="151"/>
      <c r="H70" s="151"/>
      <c r="I70" s="151"/>
      <c r="J70" s="148"/>
      <c r="K70" s="148"/>
      <c r="L70" s="148">
        <f>ROUND((SUM(L19:L69))/2,2)</f>
        <v>0</v>
      </c>
      <c r="M70" s="148">
        <f>ROUND((SUM(M19:M69))/2,2)</f>
        <v>0</v>
      </c>
      <c r="N70" s="148"/>
      <c r="O70" s="148"/>
      <c r="P70" s="171"/>
      <c r="Q70" s="1"/>
      <c r="R70" s="1"/>
      <c r="S70" s="171">
        <f>ROUND((SUM(S19:S69))/2,2)</f>
        <v>0</v>
      </c>
      <c r="V70" s="2">
        <f>ROUND((SUM(V19:V69))/2,2)</f>
        <v>7.0000000000000007E-2</v>
      </c>
    </row>
    <row r="71" spans="1:26" x14ac:dyDescent="0.25">
      <c r="A71" s="181"/>
      <c r="B71" s="181"/>
      <c r="C71" s="181"/>
      <c r="D71" s="181" t="s">
        <v>77</v>
      </c>
      <c r="E71" s="181"/>
      <c r="F71" s="182"/>
      <c r="G71" s="183"/>
      <c r="H71" s="183"/>
      <c r="I71" s="183"/>
      <c r="J71" s="181"/>
      <c r="K71" s="181">
        <f>ROUND((SUM(K9:K70))/3,2)</f>
        <v>0</v>
      </c>
      <c r="L71" s="181">
        <f>ROUND((SUM(L9:L70))/3,2)</f>
        <v>0</v>
      </c>
      <c r="M71" s="181">
        <f>ROUND((SUM(M9:M70))/3,2)</f>
        <v>0</v>
      </c>
      <c r="N71" s="181"/>
      <c r="O71" s="181"/>
      <c r="P71" s="182"/>
      <c r="Q71" s="181"/>
      <c r="R71" s="181"/>
      <c r="S71" s="182">
        <f>ROUND((SUM(S9:S70))/3,2)</f>
        <v>0</v>
      </c>
      <c r="T71" s="184"/>
      <c r="U71" s="184"/>
      <c r="V71" s="181">
        <f>ROUND((SUM(V9:V70))/3,2)</f>
        <v>0.34</v>
      </c>
      <c r="Z71">
        <f>(SUM(Z9:Z70))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 MESTSKÉ KULTÚRNE STREDISKO HUMENNÉ / SO 001.1 Elektrická požiarna signalizácia</oddHeader>
    <oddFooter>&amp;RStrana &amp;P z &amp;N    &amp;L&amp;7Spracované systémom Systematic® Kalkulus,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FA03-C610-4BBC-BD28-1AA517A7818D}">
  <dimension ref="A1:AA41"/>
  <sheetViews>
    <sheetView topLeftCell="A4" workbookViewId="0">
      <selection activeCell="B6" sqref="B6:J6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14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09" t="s">
        <v>431</v>
      </c>
      <c r="C2" s="210"/>
      <c r="D2" s="210"/>
      <c r="E2" s="210"/>
      <c r="F2" s="210"/>
      <c r="G2" s="210"/>
      <c r="H2" s="210"/>
      <c r="I2" s="210"/>
      <c r="J2" s="211"/>
    </row>
    <row r="3" spans="1:23" ht="18" customHeight="1" x14ac:dyDescent="0.25">
      <c r="A3" s="12"/>
      <c r="B3" s="33" t="s">
        <v>430</v>
      </c>
      <c r="C3" s="34"/>
      <c r="D3" s="35"/>
      <c r="E3" s="35"/>
      <c r="F3" s="35"/>
      <c r="G3" s="16"/>
      <c r="H3" s="16"/>
      <c r="I3" s="36" t="s">
        <v>15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16</v>
      </c>
      <c r="J4" s="29"/>
    </row>
    <row r="5" spans="1:23" ht="18" customHeight="1" thickBot="1" x14ac:dyDescent="0.3">
      <c r="A5" s="12"/>
      <c r="B5" s="37" t="s">
        <v>17</v>
      </c>
      <c r="C5" s="19"/>
      <c r="D5" s="16"/>
      <c r="E5" s="16"/>
      <c r="F5" s="38" t="s">
        <v>18</v>
      </c>
      <c r="G5" s="16"/>
      <c r="H5" s="16"/>
      <c r="I5" s="36" t="s">
        <v>19</v>
      </c>
      <c r="J5" s="39"/>
    </row>
    <row r="6" spans="1:23" ht="20.100000000000001" customHeight="1" thickTop="1" x14ac:dyDescent="0.25">
      <c r="A6" s="12"/>
      <c r="B6" s="203" t="s">
        <v>20</v>
      </c>
      <c r="C6" s="204"/>
      <c r="D6" s="204"/>
      <c r="E6" s="204"/>
      <c r="F6" s="204"/>
      <c r="G6" s="204"/>
      <c r="H6" s="204"/>
      <c r="I6" s="204"/>
      <c r="J6" s="205"/>
    </row>
    <row r="7" spans="1:23" ht="18" customHeight="1" x14ac:dyDescent="0.25">
      <c r="A7" s="12"/>
      <c r="B7" s="48" t="s">
        <v>23</v>
      </c>
      <c r="C7" s="41"/>
      <c r="D7" s="17"/>
      <c r="E7" s="17"/>
      <c r="F7" s="17"/>
      <c r="G7" s="49" t="s">
        <v>24</v>
      </c>
      <c r="H7" s="17"/>
      <c r="I7" s="27"/>
      <c r="J7" s="42"/>
    </row>
    <row r="8" spans="1:23" ht="20.100000000000001" customHeight="1" x14ac:dyDescent="0.25">
      <c r="A8" s="12"/>
      <c r="B8" s="206" t="s">
        <v>21</v>
      </c>
      <c r="C8" s="207"/>
      <c r="D8" s="207"/>
      <c r="E8" s="207"/>
      <c r="F8" s="207"/>
      <c r="G8" s="207"/>
      <c r="H8" s="207"/>
      <c r="I8" s="207"/>
      <c r="J8" s="208"/>
    </row>
    <row r="9" spans="1:23" ht="18" customHeight="1" x14ac:dyDescent="0.25">
      <c r="A9" s="12"/>
      <c r="B9" s="37" t="s">
        <v>25</v>
      </c>
      <c r="C9" s="19"/>
      <c r="D9" s="16"/>
      <c r="E9" s="16"/>
      <c r="F9" s="16"/>
      <c r="G9" s="38" t="s">
        <v>26</v>
      </c>
      <c r="H9" s="16"/>
      <c r="I9" s="26"/>
      <c r="J9" s="29"/>
    </row>
    <row r="10" spans="1:23" ht="20.100000000000001" customHeight="1" x14ac:dyDescent="0.25">
      <c r="A10" s="12"/>
      <c r="B10" s="206" t="s">
        <v>22</v>
      </c>
      <c r="C10" s="207"/>
      <c r="D10" s="207"/>
      <c r="E10" s="207"/>
      <c r="F10" s="207"/>
      <c r="G10" s="207"/>
      <c r="H10" s="207"/>
      <c r="I10" s="207"/>
      <c r="J10" s="208"/>
    </row>
    <row r="11" spans="1:23" ht="18" customHeight="1" thickBot="1" x14ac:dyDescent="0.3">
      <c r="A11" s="12"/>
      <c r="B11" s="37" t="s">
        <v>25</v>
      </c>
      <c r="C11" s="19"/>
      <c r="D11" s="16"/>
      <c r="E11" s="16"/>
      <c r="F11" s="16"/>
      <c r="G11" s="38" t="s">
        <v>26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25">
      <c r="A15" s="12"/>
      <c r="B15" s="82" t="s">
        <v>27</v>
      </c>
      <c r="C15" s="83" t="s">
        <v>5</v>
      </c>
      <c r="D15" s="83" t="s">
        <v>56</v>
      </c>
      <c r="E15" s="84" t="s">
        <v>57</v>
      </c>
      <c r="F15" s="98" t="s">
        <v>58</v>
      </c>
      <c r="G15" s="50" t="s">
        <v>33</v>
      </c>
      <c r="H15" s="53" t="s">
        <v>34</v>
      </c>
      <c r="I15" s="97"/>
      <c r="J15" s="47"/>
    </row>
    <row r="16" spans="1:23" ht="18" customHeight="1" x14ac:dyDescent="0.25">
      <c r="A16" s="12"/>
      <c r="B16" s="85">
        <v>1</v>
      </c>
      <c r="C16" s="86" t="s">
        <v>28</v>
      </c>
      <c r="D16" s="87"/>
      <c r="E16" s="88"/>
      <c r="F16" s="99"/>
      <c r="G16" s="51">
        <v>6</v>
      </c>
      <c r="H16" s="108" t="s">
        <v>35</v>
      </c>
      <c r="I16" s="119"/>
      <c r="J16" s="111"/>
    </row>
    <row r="17" spans="1:26" ht="18" customHeight="1" x14ac:dyDescent="0.25">
      <c r="A17" s="12"/>
      <c r="B17" s="58">
        <v>2</v>
      </c>
      <c r="C17" s="62" t="s">
        <v>29</v>
      </c>
      <c r="D17" s="68"/>
      <c r="E17" s="66"/>
      <c r="F17" s="71"/>
      <c r="G17" s="52">
        <v>7</v>
      </c>
      <c r="H17" s="109" t="s">
        <v>36</v>
      </c>
      <c r="I17" s="119"/>
      <c r="J17" s="112"/>
    </row>
    <row r="18" spans="1:26" ht="18" customHeight="1" x14ac:dyDescent="0.25">
      <c r="A18" s="12"/>
      <c r="B18" s="59">
        <v>3</v>
      </c>
      <c r="C18" s="63" t="s">
        <v>30</v>
      </c>
      <c r="D18" s="69"/>
      <c r="E18" s="67"/>
      <c r="F18" s="72"/>
      <c r="G18" s="52">
        <v>8</v>
      </c>
      <c r="H18" s="109" t="s">
        <v>37</v>
      </c>
      <c r="I18" s="119"/>
      <c r="J18" s="112"/>
    </row>
    <row r="19" spans="1:26" ht="18" customHeight="1" x14ac:dyDescent="0.25">
      <c r="A19" s="12"/>
      <c r="B19" s="59">
        <v>4</v>
      </c>
      <c r="C19" s="63" t="s">
        <v>31</v>
      </c>
      <c r="D19" s="69"/>
      <c r="E19" s="67"/>
      <c r="F19" s="72"/>
      <c r="G19" s="52">
        <v>9</v>
      </c>
      <c r="H19" s="117"/>
      <c r="I19" s="119"/>
      <c r="J19" s="118"/>
    </row>
    <row r="20" spans="1:26" ht="18" customHeight="1" thickBot="1" x14ac:dyDescent="0.3">
      <c r="A20" s="12"/>
      <c r="B20" s="59">
        <v>5</v>
      </c>
      <c r="C20" s="64" t="s">
        <v>32</v>
      </c>
      <c r="D20" s="70"/>
      <c r="E20" s="92"/>
      <c r="F20" s="100"/>
      <c r="G20" s="52">
        <v>10</v>
      </c>
      <c r="H20" s="109" t="s">
        <v>32</v>
      </c>
      <c r="I20" s="121"/>
      <c r="J20" s="91"/>
    </row>
    <row r="21" spans="1:26" ht="18" customHeight="1" thickTop="1" x14ac:dyDescent="0.25">
      <c r="A21" s="12"/>
      <c r="B21" s="56" t="s">
        <v>45</v>
      </c>
      <c r="C21" s="60" t="s">
        <v>46</v>
      </c>
      <c r="D21" s="65"/>
      <c r="E21" s="18"/>
      <c r="F21" s="90"/>
      <c r="G21" s="56" t="s">
        <v>52</v>
      </c>
      <c r="H21" s="53" t="s">
        <v>46</v>
      </c>
      <c r="I21" s="27"/>
      <c r="J21" s="122"/>
    </row>
    <row r="22" spans="1:26" ht="18" customHeight="1" x14ac:dyDescent="0.25">
      <c r="A22" s="12"/>
      <c r="B22" s="51">
        <v>11</v>
      </c>
      <c r="C22" s="54" t="s">
        <v>47</v>
      </c>
      <c r="D22" s="78"/>
      <c r="E22" s="80" t="s">
        <v>50</v>
      </c>
      <c r="F22" s="71"/>
      <c r="G22" s="51">
        <v>16</v>
      </c>
      <c r="H22" s="108" t="s">
        <v>53</v>
      </c>
      <c r="I22" s="120" t="s">
        <v>50</v>
      </c>
      <c r="J22" s="111"/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48</v>
      </c>
      <c r="D23" s="57"/>
      <c r="E23" s="80" t="s">
        <v>51</v>
      </c>
      <c r="F23" s="72"/>
      <c r="G23" s="52">
        <v>17</v>
      </c>
      <c r="H23" s="109" t="s">
        <v>54</v>
      </c>
      <c r="I23" s="120" t="s">
        <v>50</v>
      </c>
      <c r="J23" s="112"/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49</v>
      </c>
      <c r="D24" s="57"/>
      <c r="E24" s="80" t="s">
        <v>50</v>
      </c>
      <c r="F24" s="72"/>
      <c r="G24" s="52">
        <v>18</v>
      </c>
      <c r="H24" s="109" t="s">
        <v>55</v>
      </c>
      <c r="I24" s="120" t="s">
        <v>51</v>
      </c>
      <c r="J24" s="112"/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8"/>
    </row>
    <row r="26" spans="1:26" ht="18" customHeight="1" thickBot="1" x14ac:dyDescent="0.3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32</v>
      </c>
      <c r="I26" s="121"/>
      <c r="J26" s="91"/>
    </row>
    <row r="27" spans="1:26" ht="18" customHeight="1" thickTop="1" x14ac:dyDescent="0.25">
      <c r="A27" s="12"/>
      <c r="B27" s="93"/>
      <c r="C27" s="133" t="s">
        <v>61</v>
      </c>
      <c r="D27" s="126"/>
      <c r="E27" s="94"/>
      <c r="F27" s="28"/>
      <c r="G27" s="102" t="s">
        <v>38</v>
      </c>
      <c r="H27" s="96" t="s">
        <v>39</v>
      </c>
      <c r="I27" s="27"/>
      <c r="J27" s="30"/>
    </row>
    <row r="28" spans="1:26" ht="18" customHeight="1" x14ac:dyDescent="0.25">
      <c r="A28" s="12"/>
      <c r="B28" s="25"/>
      <c r="C28" s="124"/>
      <c r="D28" s="127"/>
      <c r="E28" s="21"/>
      <c r="F28" s="12"/>
      <c r="G28" s="103">
        <v>21</v>
      </c>
      <c r="H28" s="107" t="s">
        <v>40</v>
      </c>
      <c r="I28" s="114"/>
      <c r="J28" s="89"/>
    </row>
    <row r="29" spans="1:26" ht="18" customHeight="1" x14ac:dyDescent="0.25">
      <c r="A29" s="12"/>
      <c r="B29" s="73"/>
      <c r="C29" s="125"/>
      <c r="D29" s="128"/>
      <c r="E29" s="21"/>
      <c r="F29" s="12"/>
      <c r="G29" s="51">
        <v>22</v>
      </c>
      <c r="H29" s="108" t="s">
        <v>41</v>
      </c>
      <c r="I29" s="115"/>
      <c r="J29" s="111"/>
    </row>
    <row r="30" spans="1:26" ht="18" customHeight="1" x14ac:dyDescent="0.25">
      <c r="A30" s="12"/>
      <c r="B30" s="22"/>
      <c r="C30" s="117"/>
      <c r="D30" s="119"/>
      <c r="E30" s="21"/>
      <c r="F30" s="12"/>
      <c r="G30" s="52">
        <v>23</v>
      </c>
      <c r="H30" s="109" t="s">
        <v>42</v>
      </c>
      <c r="I30" s="80"/>
      <c r="J30" s="112"/>
    </row>
    <row r="31" spans="1:26" ht="18" customHeight="1" x14ac:dyDescent="0.25">
      <c r="A31" s="12"/>
      <c r="B31" s="23"/>
      <c r="C31" s="129"/>
      <c r="D31" s="130"/>
      <c r="E31" s="21"/>
      <c r="F31" s="12"/>
      <c r="G31" s="103">
        <v>24</v>
      </c>
      <c r="H31" s="107" t="s">
        <v>43</v>
      </c>
      <c r="I31" s="106"/>
      <c r="J31" s="123"/>
    </row>
    <row r="32" spans="1:26" ht="18" customHeight="1" thickBot="1" x14ac:dyDescent="0.3">
      <c r="A32" s="12"/>
      <c r="B32" s="40"/>
      <c r="C32" s="110"/>
      <c r="D32" s="116"/>
      <c r="E32" s="74"/>
      <c r="F32" s="75"/>
      <c r="G32" s="51" t="s">
        <v>44</v>
      </c>
      <c r="H32" s="110"/>
      <c r="I32" s="116"/>
      <c r="J32" s="113"/>
    </row>
    <row r="33" spans="1:10" ht="18" customHeight="1" thickTop="1" x14ac:dyDescent="0.25">
      <c r="A33" s="12"/>
      <c r="B33" s="93"/>
      <c r="C33" s="94"/>
      <c r="D33" s="131" t="s">
        <v>59</v>
      </c>
      <c r="E33" s="77"/>
      <c r="F33" s="95"/>
      <c r="G33" s="104">
        <v>26</v>
      </c>
      <c r="H33" s="132" t="s">
        <v>60</v>
      </c>
      <c r="I33" s="28"/>
      <c r="J33" s="105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 x14ac:dyDescent="0.25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6</vt:i4>
      </vt:variant>
    </vt:vector>
  </HeadingPairs>
  <TitlesOfParts>
    <vt:vector size="17" baseType="lpstr">
      <vt:lpstr>Rekapitulácia</vt:lpstr>
      <vt:lpstr>Krycí list stavby</vt:lpstr>
      <vt:lpstr>Kryci_list 6404</vt:lpstr>
      <vt:lpstr>Rekap 6404</vt:lpstr>
      <vt:lpstr>SO 6404</vt:lpstr>
      <vt:lpstr>Kryci_list 6407</vt:lpstr>
      <vt:lpstr>Rekap 6407</vt:lpstr>
      <vt:lpstr>SO 6407</vt:lpstr>
      <vt:lpstr>Kryci_list 6410</vt:lpstr>
      <vt:lpstr>Rekap 6410</vt:lpstr>
      <vt:lpstr>SO 6410</vt:lpstr>
      <vt:lpstr>'Rekap 6404'!Názvy_tlače</vt:lpstr>
      <vt:lpstr>'Rekap 6407'!Názvy_tlače</vt:lpstr>
      <vt:lpstr>'Rekap 6410'!Názvy_tlače</vt:lpstr>
      <vt:lpstr>'SO 6404'!Názvy_tlače</vt:lpstr>
      <vt:lpstr>'SO 6407'!Názvy_tlače</vt:lpstr>
      <vt:lpstr>'SO 6410'!Názvy_tlače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Anton Bernacký</cp:lastModifiedBy>
  <cp:lastPrinted>2021-06-18T09:01:26Z</cp:lastPrinted>
  <dcterms:created xsi:type="dcterms:W3CDTF">2021-06-15T13:13:21Z</dcterms:created>
  <dcterms:modified xsi:type="dcterms:W3CDTF">2021-06-18T09:27:53Z</dcterms:modified>
</cp:coreProperties>
</file>